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ic\Planet Tracker Dropbox\Dominic Lyle\Planet Tracker\Communications\Trackers\Materials Management Transition\Textiles\Textiles Tracker\Quantifying Water Risk for Investors\Calculator\"/>
    </mc:Choice>
  </mc:AlternateContent>
  <xr:revisionPtr revIDLastSave="0" documentId="8_{86C4D1D3-A4D0-47BC-BAF5-BEAA69C56194}" xr6:coauthVersionLast="47" xr6:coauthVersionMax="47" xr10:uidLastSave="{00000000-0000-0000-0000-000000000000}"/>
  <bookViews>
    <workbookView xWindow="-90" yWindow="-90" windowWidth="19380" windowHeight="10260" xr2:uid="{D48158CB-2676-453C-A95B-E344EF7E9FAB}"/>
  </bookViews>
  <sheets>
    <sheet name="Summary" sheetId="3" r:id="rId1"/>
    <sheet name="Revenues" sheetId="2" r:id="rId2"/>
    <sheet name="COGS" sheetId="1" r:id="rId3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F10" i="1"/>
  <c r="E10" i="1"/>
  <c r="D10" i="1"/>
  <c r="D16" i="1" s="1"/>
  <c r="F9" i="1"/>
  <c r="E9" i="1"/>
  <c r="D9" i="1"/>
  <c r="D15" i="1" s="1"/>
  <c r="F8" i="1"/>
  <c r="E8" i="1"/>
  <c r="D8" i="1"/>
  <c r="F8" i="2"/>
  <c r="F9" i="2"/>
  <c r="F10" i="2"/>
  <c r="F11" i="2"/>
  <c r="E11" i="2"/>
  <c r="E10" i="2"/>
  <c r="E9" i="2"/>
  <c r="E8" i="2"/>
  <c r="D10" i="2"/>
  <c r="D16" i="2" s="1"/>
  <c r="D9" i="2"/>
  <c r="D15" i="2" s="1"/>
  <c r="D8" i="2"/>
  <c r="C16" i="3"/>
  <c r="D11" i="1" s="1"/>
  <c r="K23" i="2"/>
  <c r="K22" i="2"/>
  <c r="K31" i="2"/>
  <c r="K32" i="2"/>
  <c r="K7" i="1"/>
  <c r="K9" i="1" s="1"/>
  <c r="K10" i="1" s="1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20" i="1"/>
  <c r="D11" i="2" l="1"/>
  <c r="G8" i="2"/>
  <c r="E14" i="2" s="1"/>
  <c r="D17" i="1"/>
  <c r="D14" i="1"/>
  <c r="D25" i="1" s="1"/>
  <c r="D25" i="2" s="1"/>
  <c r="F25" i="2" s="1"/>
  <c r="D14" i="2"/>
  <c r="D17" i="2"/>
  <c r="G9" i="1"/>
  <c r="E15" i="1" s="1"/>
  <c r="K33" i="2"/>
  <c r="K34" i="2" s="1"/>
  <c r="G10" i="2"/>
  <c r="E16" i="2" s="1"/>
  <c r="E117" i="2"/>
  <c r="E118" i="2"/>
  <c r="E115" i="2"/>
  <c r="E32" i="2"/>
  <c r="E116" i="2"/>
  <c r="G8" i="1"/>
  <c r="E14" i="1" s="1"/>
  <c r="G10" i="1"/>
  <c r="E16" i="1" s="1"/>
  <c r="G11" i="1"/>
  <c r="E17" i="1" s="1"/>
  <c r="E44" i="2"/>
  <c r="E92" i="2"/>
  <c r="E81" i="2"/>
  <c r="E56" i="2"/>
  <c r="E104" i="2"/>
  <c r="E105" i="2"/>
  <c r="E35" i="2"/>
  <c r="E59" i="2"/>
  <c r="E95" i="2"/>
  <c r="E107" i="2"/>
  <c r="E24" i="2"/>
  <c r="E36" i="2"/>
  <c r="E48" i="2"/>
  <c r="E60" i="2"/>
  <c r="E72" i="2"/>
  <c r="E84" i="2"/>
  <c r="E25" i="2"/>
  <c r="E37" i="2"/>
  <c r="E49" i="2"/>
  <c r="E61" i="2"/>
  <c r="E73" i="2"/>
  <c r="E85" i="2"/>
  <c r="E97" i="2"/>
  <c r="E109" i="2"/>
  <c r="E80" i="2"/>
  <c r="E96" i="2"/>
  <c r="E108" i="2"/>
  <c r="E26" i="2"/>
  <c r="E38" i="2"/>
  <c r="E50" i="2"/>
  <c r="E62" i="2"/>
  <c r="E74" i="2"/>
  <c r="E86" i="2"/>
  <c r="E98" i="2"/>
  <c r="E110" i="2"/>
  <c r="E20" i="2"/>
  <c r="E68" i="2"/>
  <c r="E21" i="2"/>
  <c r="E93" i="2"/>
  <c r="E23" i="2"/>
  <c r="E47" i="2"/>
  <c r="E83" i="2"/>
  <c r="E119" i="2"/>
  <c r="E27" i="2"/>
  <c r="E39" i="2"/>
  <c r="E51" i="2"/>
  <c r="E63" i="2"/>
  <c r="E87" i="2"/>
  <c r="E99" i="2"/>
  <c r="E111" i="2"/>
  <c r="E33" i="2"/>
  <c r="E45" i="2"/>
  <c r="E69" i="2"/>
  <c r="E71" i="2"/>
  <c r="E75" i="2"/>
  <c r="E28" i="2"/>
  <c r="E40" i="2"/>
  <c r="E52" i="2"/>
  <c r="E64" i="2"/>
  <c r="E76" i="2"/>
  <c r="E88" i="2"/>
  <c r="E100" i="2"/>
  <c r="E112" i="2"/>
  <c r="E65" i="2"/>
  <c r="E29" i="2"/>
  <c r="E41" i="2"/>
  <c r="E53" i="2"/>
  <c r="E77" i="2"/>
  <c r="E89" i="2"/>
  <c r="E101" i="2"/>
  <c r="E113" i="2"/>
  <c r="E30" i="2"/>
  <c r="E42" i="2"/>
  <c r="E54" i="2"/>
  <c r="E66" i="2"/>
  <c r="E78" i="2"/>
  <c r="E90" i="2"/>
  <c r="E102" i="2"/>
  <c r="E114" i="2"/>
  <c r="E31" i="2"/>
  <c r="E43" i="2"/>
  <c r="E55" i="2"/>
  <c r="E67" i="2"/>
  <c r="E79" i="2"/>
  <c r="E91" i="2"/>
  <c r="E103" i="2"/>
  <c r="E57" i="2"/>
  <c r="E22" i="2"/>
  <c r="E34" i="2"/>
  <c r="E46" i="2"/>
  <c r="E58" i="2"/>
  <c r="E70" i="2"/>
  <c r="E82" i="2"/>
  <c r="E94" i="2"/>
  <c r="E106" i="2"/>
  <c r="L7" i="1"/>
  <c r="D54" i="1"/>
  <c r="D54" i="2" s="1"/>
  <c r="D53" i="1"/>
  <c r="D53" i="2" s="1"/>
  <c r="D23" i="1"/>
  <c r="D23" i="2" s="1"/>
  <c r="F23" i="2" s="1"/>
  <c r="D24" i="1"/>
  <c r="D24" i="2" s="1"/>
  <c r="F24" i="2" s="1"/>
  <c r="D48" i="1"/>
  <c r="D48" i="2" s="1"/>
  <c r="F48" i="2" s="1"/>
  <c r="D22" i="1"/>
  <c r="D22" i="2" s="1"/>
  <c r="F22" i="2" s="1"/>
  <c r="D29" i="1"/>
  <c r="D29" i="2" s="1"/>
  <c r="F29" i="2" s="1"/>
  <c r="G9" i="2"/>
  <c r="E15" i="2" s="1"/>
  <c r="G11" i="2"/>
  <c r="E17" i="2" s="1"/>
  <c r="D56" i="1"/>
  <c r="D56" i="2" s="1"/>
  <c r="D44" i="1"/>
  <c r="D44" i="2" s="1"/>
  <c r="F44" i="2" s="1"/>
  <c r="D32" i="1"/>
  <c r="D32" i="2" s="1"/>
  <c r="F32" i="2" s="1"/>
  <c r="D116" i="1"/>
  <c r="D116" i="2" s="1"/>
  <c r="D43" i="1"/>
  <c r="D43" i="2" s="1"/>
  <c r="D31" i="1"/>
  <c r="D31" i="2" s="1"/>
  <c r="F31" i="2" s="1"/>
  <c r="D92" i="1"/>
  <c r="D92" i="2" s="1"/>
  <c r="D28" i="1"/>
  <c r="D28" i="2" s="1"/>
  <c r="F28" i="2" s="1"/>
  <c r="D51" i="1"/>
  <c r="D51" i="2" s="1"/>
  <c r="F51" i="2" s="1"/>
  <c r="D39" i="1"/>
  <c r="D39" i="2" s="1"/>
  <c r="F39" i="2" s="1"/>
  <c r="D69" i="1"/>
  <c r="D69" i="2" s="1"/>
  <c r="D91" i="1"/>
  <c r="D91" i="2" s="1"/>
  <c r="D50" i="1"/>
  <c r="D50" i="2" s="1"/>
  <c r="D80" i="1"/>
  <c r="D67" i="1"/>
  <c r="D66" i="1"/>
  <c r="D66" i="2" s="1"/>
  <c r="D65" i="1"/>
  <c r="D65" i="2" s="1"/>
  <c r="D64" i="1"/>
  <c r="D64" i="2" s="1"/>
  <c r="D63" i="1"/>
  <c r="D62" i="1"/>
  <c r="D62" i="2" s="1"/>
  <c r="D61" i="1"/>
  <c r="D60" i="1"/>
  <c r="D71" i="1"/>
  <c r="D71" i="2" s="1"/>
  <c r="D101" i="1"/>
  <c r="D101" i="2" s="1"/>
  <c r="D77" i="1"/>
  <c r="D100" i="1"/>
  <c r="D100" i="2" s="1"/>
  <c r="D76" i="1"/>
  <c r="D111" i="1"/>
  <c r="D99" i="1"/>
  <c r="D99" i="2" s="1"/>
  <c r="D87" i="1"/>
  <c r="D87" i="2" s="1"/>
  <c r="D75" i="1"/>
  <c r="D75" i="2" s="1"/>
  <c r="D98" i="1"/>
  <c r="D86" i="1"/>
  <c r="D74" i="1"/>
  <c r="D109" i="1"/>
  <c r="D109" i="2" s="1"/>
  <c r="D97" i="1"/>
  <c r="D85" i="1"/>
  <c r="D73" i="1"/>
  <c r="D96" i="1"/>
  <c r="D96" i="2" s="1"/>
  <c r="D72" i="1"/>
  <c r="D72" i="2" s="1"/>
  <c r="D119" i="1"/>
  <c r="D83" i="1"/>
  <c r="D83" i="2" s="1"/>
  <c r="D118" i="1"/>
  <c r="D106" i="1"/>
  <c r="D94" i="1"/>
  <c r="D94" i="2" s="1"/>
  <c r="D82" i="1"/>
  <c r="D82" i="2" s="1"/>
  <c r="D70" i="1"/>
  <c r="D70" i="2" s="1"/>
  <c r="D102" i="1"/>
  <c r="D102" i="2" s="1"/>
  <c r="D90" i="1"/>
  <c r="D113" i="1"/>
  <c r="D89" i="1"/>
  <c r="D112" i="1"/>
  <c r="D112" i="2" s="1"/>
  <c r="D88" i="1"/>
  <c r="D88" i="2" s="1"/>
  <c r="D110" i="1"/>
  <c r="D108" i="1"/>
  <c r="D108" i="2" s="1"/>
  <c r="D84" i="1"/>
  <c r="D84" i="2" s="1"/>
  <c r="D107" i="1"/>
  <c r="D95" i="1"/>
  <c r="D95" i="2" s="1"/>
  <c r="D117" i="1"/>
  <c r="D105" i="1"/>
  <c r="D105" i="2" s="1"/>
  <c r="D93" i="1"/>
  <c r="D81" i="1"/>
  <c r="D27" i="1" l="1"/>
  <c r="D27" i="2" s="1"/>
  <c r="F27" i="2" s="1"/>
  <c r="D30" i="1"/>
  <c r="D30" i="2" s="1"/>
  <c r="F30" i="2" s="1"/>
  <c r="D58" i="1"/>
  <c r="D58" i="2" s="1"/>
  <c r="D26" i="1"/>
  <c r="D41" i="1"/>
  <c r="D41" i="2" s="1"/>
  <c r="D57" i="1"/>
  <c r="D57" i="2" s="1"/>
  <c r="D34" i="1"/>
  <c r="D34" i="2" s="1"/>
  <c r="F34" i="2" s="1"/>
  <c r="D38" i="1"/>
  <c r="D38" i="2" s="1"/>
  <c r="F38" i="2" s="1"/>
  <c r="D55" i="1"/>
  <c r="D55" i="2" s="1"/>
  <c r="F55" i="2" s="1"/>
  <c r="D59" i="1"/>
  <c r="D59" i="2" s="1"/>
  <c r="F59" i="2" s="1"/>
  <c r="F41" i="2"/>
  <c r="F43" i="2"/>
  <c r="F50" i="2"/>
  <c r="D35" i="1"/>
  <c r="D35" i="2" s="1"/>
  <c r="F35" i="2" s="1"/>
  <c r="D68" i="1"/>
  <c r="D68" i="2" s="1"/>
  <c r="F68" i="2" s="1"/>
  <c r="D40" i="1"/>
  <c r="D40" i="2" s="1"/>
  <c r="F40" i="2" s="1"/>
  <c r="D20" i="1"/>
  <c r="D20" i="2" s="1"/>
  <c r="F20" i="2" s="1"/>
  <c r="D79" i="1"/>
  <c r="D79" i="2" s="1"/>
  <c r="F79" i="2" s="1"/>
  <c r="D78" i="1"/>
  <c r="D37" i="1"/>
  <c r="D37" i="2" s="1"/>
  <c r="F37" i="2" s="1"/>
  <c r="D52" i="1"/>
  <c r="D52" i="2" s="1"/>
  <c r="F52" i="2" s="1"/>
  <c r="D33" i="1"/>
  <c r="D33" i="2" s="1"/>
  <c r="F33" i="2" s="1"/>
  <c r="D36" i="1"/>
  <c r="D36" i="2" s="1"/>
  <c r="F36" i="2" s="1"/>
  <c r="D114" i="1"/>
  <c r="D114" i="2" s="1"/>
  <c r="F114" i="2" s="1"/>
  <c r="D49" i="1"/>
  <c r="F49" i="1" s="1"/>
  <c r="D103" i="1"/>
  <c r="D103" i="2" s="1"/>
  <c r="F103" i="2" s="1"/>
  <c r="D45" i="1"/>
  <c r="D45" i="2" s="1"/>
  <c r="F45" i="2" s="1"/>
  <c r="D104" i="1"/>
  <c r="D104" i="2" s="1"/>
  <c r="F104" i="2" s="1"/>
  <c r="D115" i="1"/>
  <c r="D115" i="2" s="1"/>
  <c r="F115" i="2" s="1"/>
  <c r="D42" i="1"/>
  <c r="D42" i="2" s="1"/>
  <c r="F42" i="2" s="1"/>
  <c r="D21" i="1"/>
  <c r="D21" i="2" s="1"/>
  <c r="F21" i="2" s="1"/>
  <c r="D47" i="1"/>
  <c r="D47" i="2" s="1"/>
  <c r="F47" i="2" s="1"/>
  <c r="D46" i="1"/>
  <c r="D46" i="2" s="1"/>
  <c r="F46" i="2" s="1"/>
  <c r="F48" i="1"/>
  <c r="G48" i="1" s="1"/>
  <c r="F56" i="2"/>
  <c r="F58" i="2"/>
  <c r="F57" i="2"/>
  <c r="F53" i="2"/>
  <c r="F54" i="2"/>
  <c r="F51" i="1"/>
  <c r="G51" i="1" s="1"/>
  <c r="F116" i="2"/>
  <c r="F112" i="2"/>
  <c r="F69" i="2"/>
  <c r="F70" i="2"/>
  <c r="F82" i="2"/>
  <c r="F94" i="2"/>
  <c r="F71" i="2"/>
  <c r="F95" i="2"/>
  <c r="F72" i="2"/>
  <c r="F83" i="2"/>
  <c r="F62" i="2"/>
  <c r="F75" i="2"/>
  <c r="F87" i="2"/>
  <c r="F84" i="2"/>
  <c r="F64" i="2"/>
  <c r="F88" i="2"/>
  <c r="F65" i="2"/>
  <c r="F66" i="2"/>
  <c r="F91" i="2"/>
  <c r="F92" i="2"/>
  <c r="F96" i="2"/>
  <c r="F105" i="2"/>
  <c r="F109" i="2"/>
  <c r="G109" i="2" s="1"/>
  <c r="F99" i="2"/>
  <c r="F108" i="2"/>
  <c r="F100" i="2"/>
  <c r="F101" i="2"/>
  <c r="F102" i="2"/>
  <c r="F83" i="1"/>
  <c r="G83" i="1" s="1"/>
  <c r="F68" i="1"/>
  <c r="G68" i="1" s="1"/>
  <c r="F87" i="1"/>
  <c r="G87" i="1" s="1"/>
  <c r="F79" i="1"/>
  <c r="G79" i="1" s="1"/>
  <c r="F109" i="1"/>
  <c r="G109" i="1" s="1"/>
  <c r="F116" i="1"/>
  <c r="F99" i="1"/>
  <c r="G99" i="1" s="1"/>
  <c r="F58" i="1"/>
  <c r="F32" i="1"/>
  <c r="G32" i="1" s="1"/>
  <c r="F44" i="1"/>
  <c r="G44" i="1" s="1"/>
  <c r="F45" i="1"/>
  <c r="G45" i="2" s="1"/>
  <c r="F41" i="1"/>
  <c r="G41" i="1" s="1"/>
  <c r="F25" i="1"/>
  <c r="G25" i="2" s="1"/>
  <c r="F54" i="1"/>
  <c r="G54" i="1" s="1"/>
  <c r="F22" i="1"/>
  <c r="G22" i="1" s="1"/>
  <c r="F53" i="1"/>
  <c r="G53" i="1" s="1"/>
  <c r="F37" i="1"/>
  <c r="F38" i="1"/>
  <c r="G38" i="1" s="1"/>
  <c r="F29" i="1"/>
  <c r="G29" i="1" s="1"/>
  <c r="F34" i="1"/>
  <c r="G34" i="1" s="1"/>
  <c r="F23" i="1"/>
  <c r="G23" i="2" s="1"/>
  <c r="F24" i="1"/>
  <c r="G24" i="1" s="1"/>
  <c r="F28" i="1"/>
  <c r="G28" i="1" s="1"/>
  <c r="F91" i="1"/>
  <c r="G91" i="1" s="1"/>
  <c r="F30" i="1"/>
  <c r="G30" i="1" s="1"/>
  <c r="F43" i="1"/>
  <c r="G43" i="1" s="1"/>
  <c r="F64" i="1"/>
  <c r="F27" i="1"/>
  <c r="G27" i="1" s="1"/>
  <c r="F21" i="1"/>
  <c r="G21" i="1" s="1"/>
  <c r="F88" i="1"/>
  <c r="F69" i="1"/>
  <c r="G69" i="1" s="1"/>
  <c r="F72" i="1"/>
  <c r="G72" i="1" s="1"/>
  <c r="F55" i="1"/>
  <c r="G55" i="1" s="1"/>
  <c r="F50" i="1"/>
  <c r="G50" i="2" s="1"/>
  <c r="F71" i="1"/>
  <c r="G71" i="1" s="1"/>
  <c r="F103" i="1"/>
  <c r="F100" i="1"/>
  <c r="G100" i="1" s="1"/>
  <c r="F59" i="1"/>
  <c r="F31" i="1"/>
  <c r="G31" i="1" s="1"/>
  <c r="F112" i="1"/>
  <c r="F62" i="1"/>
  <c r="G62" i="1" s="1"/>
  <c r="F82" i="1"/>
  <c r="G82" i="1" s="1"/>
  <c r="F66" i="1"/>
  <c r="F94" i="1"/>
  <c r="F56" i="1"/>
  <c r="G56" i="1" s="1"/>
  <c r="F95" i="1"/>
  <c r="F106" i="1"/>
  <c r="D106" i="2"/>
  <c r="F106" i="2" s="1"/>
  <c r="F61" i="1"/>
  <c r="D61" i="2"/>
  <c r="F61" i="2" s="1"/>
  <c r="G48" i="2"/>
  <c r="F110" i="1"/>
  <c r="D110" i="2"/>
  <c r="F110" i="2" s="1"/>
  <c r="G51" i="2"/>
  <c r="F101" i="1"/>
  <c r="F57" i="1"/>
  <c r="F119" i="1"/>
  <c r="D119" i="2"/>
  <c r="F119" i="2" s="1"/>
  <c r="F63" i="1"/>
  <c r="D63" i="2"/>
  <c r="F63" i="2" s="1"/>
  <c r="F65" i="1"/>
  <c r="F115" i="1"/>
  <c r="F111" i="1"/>
  <c r="D111" i="2"/>
  <c r="F111" i="2" s="1"/>
  <c r="F60" i="1"/>
  <c r="D60" i="2"/>
  <c r="F60" i="2" s="1"/>
  <c r="F84" i="1"/>
  <c r="F76" i="1"/>
  <c r="D76" i="2"/>
  <c r="F76" i="2" s="1"/>
  <c r="F105" i="1"/>
  <c r="F81" i="1"/>
  <c r="D81" i="2"/>
  <c r="F81" i="2" s="1"/>
  <c r="F113" i="1"/>
  <c r="D113" i="2"/>
  <c r="F113" i="2" s="1"/>
  <c r="F73" i="1"/>
  <c r="D73" i="2"/>
  <c r="F73" i="2" s="1"/>
  <c r="F98" i="1"/>
  <c r="D98" i="2"/>
  <c r="F98" i="2" s="1"/>
  <c r="F118" i="1"/>
  <c r="D118" i="2"/>
  <c r="F118" i="2" s="1"/>
  <c r="F108" i="1"/>
  <c r="F89" i="1"/>
  <c r="D89" i="2"/>
  <c r="F89" i="2" s="1"/>
  <c r="F102" i="1"/>
  <c r="F93" i="1"/>
  <c r="D93" i="2"/>
  <c r="F93" i="2" s="1"/>
  <c r="F90" i="1"/>
  <c r="D90" i="2"/>
  <c r="F90" i="2" s="1"/>
  <c r="F85" i="1"/>
  <c r="D85" i="2"/>
  <c r="F85" i="2" s="1"/>
  <c r="F77" i="1"/>
  <c r="D77" i="2"/>
  <c r="F77" i="2" s="1"/>
  <c r="F67" i="1"/>
  <c r="D67" i="2"/>
  <c r="F67" i="2" s="1"/>
  <c r="F97" i="1"/>
  <c r="D97" i="2"/>
  <c r="F97" i="2" s="1"/>
  <c r="F20" i="1"/>
  <c r="F75" i="1"/>
  <c r="F96" i="1"/>
  <c r="F117" i="1"/>
  <c r="D117" i="2"/>
  <c r="F117" i="2" s="1"/>
  <c r="F78" i="1"/>
  <c r="D78" i="2"/>
  <c r="F78" i="2" s="1"/>
  <c r="F39" i="1"/>
  <c r="F40" i="1"/>
  <c r="F70" i="1"/>
  <c r="F74" i="1"/>
  <c r="D74" i="2"/>
  <c r="F74" i="2" s="1"/>
  <c r="D49" i="2"/>
  <c r="F49" i="2" s="1"/>
  <c r="F92" i="1"/>
  <c r="F107" i="1"/>
  <c r="D107" i="2"/>
  <c r="F107" i="2" s="1"/>
  <c r="F86" i="1"/>
  <c r="D86" i="2"/>
  <c r="F86" i="2" s="1"/>
  <c r="F80" i="1"/>
  <c r="D80" i="2"/>
  <c r="F80" i="2" s="1"/>
  <c r="F26" i="1"/>
  <c r="D26" i="2"/>
  <c r="F26" i="2" s="1"/>
  <c r="G37" i="2" l="1"/>
  <c r="F36" i="1"/>
  <c r="F114" i="1"/>
  <c r="G114" i="1" s="1"/>
  <c r="F35" i="1"/>
  <c r="G35" i="1" s="1"/>
  <c r="F104" i="1"/>
  <c r="G104" i="1" s="1"/>
  <c r="F42" i="1"/>
  <c r="G42" i="1" s="1"/>
  <c r="F33" i="1"/>
  <c r="G33" i="2" s="1"/>
  <c r="F52" i="1"/>
  <c r="G52" i="1" s="1"/>
  <c r="G36" i="2"/>
  <c r="F46" i="1"/>
  <c r="G46" i="2" s="1"/>
  <c r="F47" i="1"/>
  <c r="G47" i="1" s="1"/>
  <c r="G58" i="2"/>
  <c r="G59" i="2"/>
  <c r="G112" i="2"/>
  <c r="G64" i="2"/>
  <c r="G116" i="2"/>
  <c r="G94" i="2"/>
  <c r="G88" i="2"/>
  <c r="G66" i="2"/>
  <c r="G103" i="2"/>
  <c r="G95" i="2"/>
  <c r="G79" i="2"/>
  <c r="G83" i="2"/>
  <c r="G87" i="2"/>
  <c r="G36" i="1"/>
  <c r="G104" i="2"/>
  <c r="G68" i="2"/>
  <c r="G99" i="2"/>
  <c r="G21" i="2"/>
  <c r="G53" i="2"/>
  <c r="G88" i="1"/>
  <c r="G116" i="1"/>
  <c r="G47" i="2"/>
  <c r="G37" i="1"/>
  <c r="G33" i="1"/>
  <c r="G29" i="2"/>
  <c r="G58" i="1"/>
  <c r="G54" i="2"/>
  <c r="G22" i="2"/>
  <c r="G30" i="2"/>
  <c r="G100" i="2"/>
  <c r="G55" i="2"/>
  <c r="G64" i="1"/>
  <c r="G69" i="2"/>
  <c r="G38" i="2"/>
  <c r="G59" i="1"/>
  <c r="G41" i="2"/>
  <c r="G44" i="2"/>
  <c r="G31" i="2"/>
  <c r="G34" i="2"/>
  <c r="G27" i="2"/>
  <c r="G52" i="2"/>
  <c r="G24" i="2"/>
  <c r="G45" i="1"/>
  <c r="G32" i="2"/>
  <c r="G25" i="1"/>
  <c r="G94" i="1"/>
  <c r="G50" i="1"/>
  <c r="G91" i="2"/>
  <c r="G28" i="2"/>
  <c r="G62" i="2"/>
  <c r="G23" i="1"/>
  <c r="G95" i="1"/>
  <c r="G43" i="2"/>
  <c r="G112" i="1"/>
  <c r="G82" i="2"/>
  <c r="G35" i="2"/>
  <c r="G103" i="1"/>
  <c r="G56" i="2"/>
  <c r="G66" i="1"/>
  <c r="G71" i="2"/>
  <c r="G72" i="2"/>
  <c r="G114" i="2"/>
  <c r="G39" i="1"/>
  <c r="G39" i="2"/>
  <c r="G119" i="1"/>
  <c r="G119" i="2"/>
  <c r="G77" i="1"/>
  <c r="G77" i="2"/>
  <c r="G108" i="1"/>
  <c r="G108" i="2"/>
  <c r="G98" i="1"/>
  <c r="G98" i="2"/>
  <c r="G107" i="1"/>
  <c r="G107" i="2"/>
  <c r="G49" i="1"/>
  <c r="G49" i="2"/>
  <c r="G96" i="1"/>
  <c r="G96" i="2"/>
  <c r="G85" i="1"/>
  <c r="G85" i="2"/>
  <c r="G57" i="1"/>
  <c r="G57" i="2"/>
  <c r="G75" i="1"/>
  <c r="G75" i="2"/>
  <c r="G60" i="1"/>
  <c r="G60" i="2"/>
  <c r="G42" i="2"/>
  <c r="G111" i="1"/>
  <c r="G111" i="2"/>
  <c r="G110" i="1"/>
  <c r="G110" i="2"/>
  <c r="G61" i="1"/>
  <c r="G61" i="2"/>
  <c r="G84" i="1"/>
  <c r="G84" i="2"/>
  <c r="G74" i="1"/>
  <c r="G74" i="2"/>
  <c r="G113" i="1"/>
  <c r="G113" i="2"/>
  <c r="G76" i="1"/>
  <c r="G76" i="2"/>
  <c r="G63" i="1"/>
  <c r="G63" i="2"/>
  <c r="G20" i="1"/>
  <c r="G20" i="2"/>
  <c r="G73" i="1"/>
  <c r="G73" i="2"/>
  <c r="G70" i="1"/>
  <c r="G70" i="2"/>
  <c r="G40" i="1"/>
  <c r="G40" i="2"/>
  <c r="G93" i="1"/>
  <c r="G93" i="2"/>
  <c r="G78" i="1"/>
  <c r="G78" i="2"/>
  <c r="G89" i="1"/>
  <c r="G89" i="2"/>
  <c r="G101" i="1"/>
  <c r="G101" i="2"/>
  <c r="G106" i="1"/>
  <c r="G106" i="2"/>
  <c r="G67" i="1"/>
  <c r="G67" i="2"/>
  <c r="G90" i="1"/>
  <c r="G90" i="2"/>
  <c r="G118" i="1"/>
  <c r="G118" i="2"/>
  <c r="G92" i="1"/>
  <c r="G92" i="2"/>
  <c r="G97" i="1"/>
  <c r="G97" i="2"/>
  <c r="G26" i="1"/>
  <c r="G26" i="2"/>
  <c r="G81" i="1"/>
  <c r="G81" i="2"/>
  <c r="G115" i="1"/>
  <c r="G115" i="2"/>
  <c r="G86" i="1"/>
  <c r="G86" i="2"/>
  <c r="G80" i="1"/>
  <c r="G80" i="2"/>
  <c r="G117" i="1"/>
  <c r="G117" i="2"/>
  <c r="G102" i="1"/>
  <c r="G102" i="2"/>
  <c r="G105" i="1"/>
  <c r="G105" i="2"/>
  <c r="G65" i="1"/>
  <c r="G65" i="2"/>
  <c r="G46" i="1" l="1"/>
  <c r="L8" i="1" s="1"/>
  <c r="L7" i="2"/>
  <c r="M8" i="1" l="1"/>
  <c r="D8" i="3" s="1"/>
  <c r="L32" i="2"/>
  <c r="L23" i="2"/>
  <c r="M7" i="2"/>
  <c r="L31" i="2"/>
  <c r="M10" i="2"/>
  <c r="D7" i="3" s="1"/>
  <c r="L9" i="1"/>
  <c r="L10" i="1" s="1"/>
  <c r="M10" i="1" l="1"/>
  <c r="L33" i="2"/>
  <c r="L34" i="2" s="1"/>
  <c r="M34" i="2" s="1"/>
  <c r="L22" i="2"/>
  <c r="L24" i="2" s="1"/>
  <c r="L25" i="2" s="1"/>
  <c r="K24" i="2"/>
  <c r="K25" i="2" s="1"/>
  <c r="M25" i="2" l="1"/>
</calcChain>
</file>

<file path=xl/sharedStrings.xml><?xml version="1.0" encoding="utf-8"?>
<sst xmlns="http://schemas.openxmlformats.org/spreadsheetml/2006/main" count="98" uniqueCount="45">
  <si>
    <t>Drivers</t>
  </si>
  <si>
    <t>Extreme</t>
  </si>
  <si>
    <t>Moderate</t>
  </si>
  <si>
    <t>Low</t>
  </si>
  <si>
    <t>None</t>
  </si>
  <si>
    <t>Water Stress Level</t>
  </si>
  <si>
    <t>Proportion</t>
  </si>
  <si>
    <t>Odds of impact</t>
  </si>
  <si>
    <t>Size of Impact</t>
  </si>
  <si>
    <t>Total Impact</t>
  </si>
  <si>
    <t>Supplier</t>
  </si>
  <si>
    <t>Brand Revenue</t>
  </si>
  <si>
    <t>Brand COGS</t>
  </si>
  <si>
    <t>Baseline</t>
  </si>
  <si>
    <t>Stressed</t>
  </si>
  <si>
    <t>Gross Profit</t>
  </si>
  <si>
    <t>Gross Margin</t>
  </si>
  <si>
    <t>Proportion of COGS</t>
  </si>
  <si>
    <t>Stressed COGS</t>
  </si>
  <si>
    <t>Impact</t>
  </si>
  <si>
    <t>Workings - Don't touch</t>
  </si>
  <si>
    <t>Proportion of Revenues</t>
  </si>
  <si>
    <t>Stressed Revenues</t>
  </si>
  <si>
    <t>Output Revenue</t>
  </si>
  <si>
    <t>Output Gross Margin</t>
  </si>
  <si>
    <t>Output Combined Revenue &amp; COGS impact</t>
  </si>
  <si>
    <t>Planet Tracker (planet-tracker.org)</t>
  </si>
  <si>
    <t>Output Gross Margin - (From COGS Sheet - Independent drivers)</t>
  </si>
  <si>
    <t>Our simple model allows the potential impact on revenue and Cost of Goods Sold (COGs) to be sensitised dependent on the size and risk of water related disruption</t>
  </si>
  <si>
    <t>Factory water stress mix</t>
  </si>
  <si>
    <t>Values in the yellow cells can be changed to preference ensuring the total does not exceed 100%</t>
  </si>
  <si>
    <t>Odds of water stress impact</t>
  </si>
  <si>
    <t>Values in the yellow cells can be changed to preference</t>
  </si>
  <si>
    <t>Size of water disruption impact</t>
  </si>
  <si>
    <t>DRIVERS OF THE MODEL</t>
  </si>
  <si>
    <t xml:space="preserve">Here, we set the size of disruption caused by any incident of water disruption. </t>
  </si>
  <si>
    <t>Planet Tracker - Textile Water Risk Simple Model</t>
  </si>
  <si>
    <t xml:space="preserve">Here, the odds of any particular factory in a water stress band suffering water related disruption is set. </t>
  </si>
  <si>
    <t>Revenue Impact</t>
  </si>
  <si>
    <t>COGS Impact</t>
  </si>
  <si>
    <t>By changing the yellow input cells, the outputs will update to reflect the new parameters.</t>
  </si>
  <si>
    <t>Here, the proportion of the hypothetical brand factory base in areas  of no, low, moderate or extreme water stress is selected.</t>
  </si>
  <si>
    <t>i.e. If "Extreme" set to 20%, there is a 20% chance in any year that a factory with "Extreme" water stress is disrupted</t>
  </si>
  <si>
    <t>i.e. if "Extreme" set to 10%, then when a water incident occurs it is assumed there is a 10% reduction in production volumes at that factory (revenue impact) and a 10% increase in costs of goods from that factory (COGS impact)</t>
  </si>
  <si>
    <t>MODEL OUTPUTS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</si>
</sst>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rgb="FF2D3C4E"/>
      <name val="Segoe U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9" fontId="3" fillId="2" borderId="0" xfId="0" applyNumberFormat="1" applyFont="1" applyFill="1"/>
    <xf numFmtId="10" fontId="0" fillId="0" borderId="5" xfId="0" applyNumberFormat="1" applyBorder="1"/>
    <xf numFmtId="0" fontId="0" fillId="0" borderId="6" xfId="0" applyBorder="1"/>
    <xf numFmtId="10" fontId="0" fillId="0" borderId="8" xfId="0" applyNumberFormat="1" applyBorder="1"/>
    <xf numFmtId="10" fontId="0" fillId="0" borderId="0" xfId="1" applyNumberFormat="1" applyFont="1"/>
    <xf numFmtId="0" fontId="2" fillId="0" borderId="0" xfId="0" applyFont="1"/>
    <xf numFmtId="0" fontId="5" fillId="0" borderId="1" xfId="0" applyFont="1" applyBorder="1"/>
    <xf numFmtId="0" fontId="4" fillId="0" borderId="0" xfId="0" applyFont="1"/>
    <xf numFmtId="0" fontId="4" fillId="0" borderId="7" xfId="0" applyFont="1" applyBorder="1"/>
    <xf numFmtId="10" fontId="4" fillId="0" borderId="5" xfId="0" applyNumberFormat="1" applyFont="1" applyBorder="1"/>
    <xf numFmtId="10" fontId="4" fillId="0" borderId="8" xfId="0" applyNumberFormat="1" applyFont="1" applyBorder="1"/>
    <xf numFmtId="0" fontId="3" fillId="0" borderId="0" xfId="0" applyFont="1"/>
    <xf numFmtId="164" fontId="0" fillId="0" borderId="7" xfId="1" applyNumberFormat="1" applyFont="1" applyBorder="1"/>
    <xf numFmtId="0" fontId="6" fillId="0" borderId="1" xfId="0" applyFont="1" applyBorder="1"/>
    <xf numFmtId="165" fontId="0" fillId="0" borderId="0" xfId="0" applyNumberFormat="1"/>
    <xf numFmtId="0" fontId="7" fillId="0" borderId="0" xfId="0" applyFont="1"/>
    <xf numFmtId="166" fontId="3" fillId="0" borderId="0" xfId="2" applyNumberFormat="1" applyFont="1"/>
    <xf numFmtId="10" fontId="2" fillId="0" borderId="9" xfId="0" applyNumberFormat="1" applyFont="1" applyBorder="1"/>
    <xf numFmtId="1" fontId="0" fillId="0" borderId="0" xfId="0" applyNumberFormat="1"/>
    <xf numFmtId="165" fontId="0" fillId="0" borderId="5" xfId="0" applyNumberFormat="1" applyBorder="1"/>
    <xf numFmtId="165" fontId="4" fillId="0" borderId="0" xfId="0" applyNumberFormat="1" applyFont="1"/>
    <xf numFmtId="0" fontId="0" fillId="3" borderId="0" xfId="0" applyFill="1"/>
    <xf numFmtId="164" fontId="0" fillId="0" borderId="5" xfId="1" applyNumberFormat="1" applyFont="1" applyBorder="1"/>
    <xf numFmtId="0" fontId="8" fillId="0" borderId="0" xfId="0" applyFont="1"/>
    <xf numFmtId="0" fontId="10" fillId="0" borderId="0" xfId="3" applyFont="1"/>
    <xf numFmtId="9" fontId="11" fillId="3" borderId="0" xfId="0" applyNumberFormat="1" applyFont="1" applyFill="1"/>
    <xf numFmtId="9" fontId="4" fillId="3" borderId="0" xfId="1" applyFont="1" applyFill="1" applyBorder="1"/>
    <xf numFmtId="9" fontId="4" fillId="3" borderId="7" xfId="1" applyFont="1" applyFill="1" applyBorder="1"/>
    <xf numFmtId="0" fontId="12" fillId="0" borderId="0" xfId="0" applyFont="1"/>
    <xf numFmtId="0" fontId="8" fillId="0" borderId="1" xfId="0" applyFont="1" applyBorder="1"/>
    <xf numFmtId="0" fontId="8" fillId="0" borderId="2" xfId="0" applyFont="1" applyBorder="1"/>
    <xf numFmtId="10" fontId="13" fillId="0" borderId="3" xfId="0" applyNumberFormat="1" applyFont="1" applyBorder="1"/>
    <xf numFmtId="0" fontId="8" fillId="0" borderId="6" xfId="0" applyFont="1" applyBorder="1"/>
    <xf numFmtId="0" fontId="8" fillId="0" borderId="7" xfId="0" applyFont="1" applyBorder="1"/>
    <xf numFmtId="10" fontId="13" fillId="0" borderId="8" xfId="0" applyNumberFormat="1" applyFont="1" applyBorder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lanet-tracker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lanet-tracker.org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lanet-tracker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0CD6-A2FC-4C94-B102-6D8D0D828287}">
  <dimension ref="B2:I38"/>
  <sheetViews>
    <sheetView tabSelected="1" zoomScale="85" zoomScaleNormal="85" workbookViewId="0">
      <selection activeCell="I16" sqref="I16"/>
    </sheetView>
  </sheetViews>
  <sheetFormatPr defaultRowHeight="14.75" x14ac:dyDescent="0.75"/>
  <cols>
    <col min="2" max="2" width="18.86328125" customWidth="1"/>
  </cols>
  <sheetData>
    <row r="2" spans="2:9" ht="18.5" x14ac:dyDescent="0.9">
      <c r="B2" s="28" t="s">
        <v>36</v>
      </c>
      <c r="H2" s="29"/>
      <c r="I2" s="29" t="s">
        <v>26</v>
      </c>
    </row>
    <row r="3" spans="2:9" x14ac:dyDescent="0.75">
      <c r="B3" t="s">
        <v>28</v>
      </c>
    </row>
    <row r="4" spans="2:9" x14ac:dyDescent="0.75">
      <c r="B4" t="s">
        <v>40</v>
      </c>
    </row>
    <row r="5" spans="2:9" ht="18.5" x14ac:dyDescent="0.9">
      <c r="B5" s="28" t="s">
        <v>44</v>
      </c>
      <c r="C5" s="33"/>
      <c r="D5" s="33"/>
    </row>
    <row r="6" spans="2:9" ht="5.15" customHeight="1" thickBot="1" x14ac:dyDescent="1.05">
      <c r="B6" s="33"/>
      <c r="C6" s="33"/>
      <c r="D6" s="33"/>
    </row>
    <row r="7" spans="2:9" ht="18.5" x14ac:dyDescent="0.9">
      <c r="B7" s="34" t="s">
        <v>38</v>
      </c>
      <c r="C7" s="35"/>
      <c r="D7" s="36">
        <f>Revenues!M10</f>
        <v>-1.7324999999999924E-2</v>
      </c>
    </row>
    <row r="8" spans="2:9" ht="19.25" thickBot="1" x14ac:dyDescent="1.05">
      <c r="B8" s="37" t="s">
        <v>39</v>
      </c>
      <c r="C8" s="38"/>
      <c r="D8" s="39">
        <f>COGS!M8</f>
        <v>1.7324999999999813E-2</v>
      </c>
    </row>
    <row r="10" spans="2:9" x14ac:dyDescent="0.75">
      <c r="B10" s="10" t="s">
        <v>34</v>
      </c>
    </row>
    <row r="11" spans="2:9" ht="5.15" customHeight="1" x14ac:dyDescent="0.75"/>
    <row r="12" spans="2:9" x14ac:dyDescent="0.75">
      <c r="B12" s="10" t="s">
        <v>29</v>
      </c>
    </row>
    <row r="13" spans="2:9" x14ac:dyDescent="0.75">
      <c r="B13" t="s">
        <v>41</v>
      </c>
    </row>
    <row r="14" spans="2:9" x14ac:dyDescent="0.75">
      <c r="B14" t="s">
        <v>30</v>
      </c>
    </row>
    <row r="15" spans="2:9" ht="5.15" customHeight="1" x14ac:dyDescent="0.75"/>
    <row r="16" spans="2:9" x14ac:dyDescent="0.75">
      <c r="B16" t="s">
        <v>4</v>
      </c>
      <c r="C16" s="30">
        <f>1-SUM(C17:C19)</f>
        <v>1.0000000000000009E-2</v>
      </c>
    </row>
    <row r="17" spans="2:3" x14ac:dyDescent="0.75">
      <c r="B17" t="s">
        <v>3</v>
      </c>
      <c r="C17" s="5">
        <v>0.33</v>
      </c>
    </row>
    <row r="18" spans="2:3" x14ac:dyDescent="0.75">
      <c r="B18" t="s">
        <v>2</v>
      </c>
      <c r="C18" s="5">
        <v>0.33</v>
      </c>
    </row>
    <row r="19" spans="2:3" x14ac:dyDescent="0.75">
      <c r="B19" t="s">
        <v>1</v>
      </c>
      <c r="C19" s="5">
        <v>0.33</v>
      </c>
    </row>
    <row r="21" spans="2:3" x14ac:dyDescent="0.75">
      <c r="B21" s="10" t="s">
        <v>31</v>
      </c>
    </row>
    <row r="22" spans="2:3" x14ac:dyDescent="0.75">
      <c r="B22" t="s">
        <v>37</v>
      </c>
    </row>
    <row r="23" spans="2:3" x14ac:dyDescent="0.75">
      <c r="B23" t="s">
        <v>42</v>
      </c>
    </row>
    <row r="24" spans="2:3" x14ac:dyDescent="0.75">
      <c r="B24" t="s">
        <v>32</v>
      </c>
    </row>
    <row r="25" spans="2:3" ht="5.15" customHeight="1" x14ac:dyDescent="0.75"/>
    <row r="26" spans="2:3" x14ac:dyDescent="0.75">
      <c r="B26" t="s">
        <v>4</v>
      </c>
      <c r="C26" s="5">
        <v>0</v>
      </c>
    </row>
    <row r="27" spans="2:3" x14ac:dyDescent="0.75">
      <c r="B27" t="s">
        <v>3</v>
      </c>
      <c r="C27" s="5">
        <v>0.05</v>
      </c>
    </row>
    <row r="28" spans="2:3" x14ac:dyDescent="0.75">
      <c r="B28" t="s">
        <v>2</v>
      </c>
      <c r="C28" s="5">
        <v>0.1</v>
      </c>
    </row>
    <row r="29" spans="2:3" x14ac:dyDescent="0.75">
      <c r="B29" t="s">
        <v>1</v>
      </c>
      <c r="C29" s="5">
        <v>0.2</v>
      </c>
    </row>
    <row r="31" spans="2:3" x14ac:dyDescent="0.75">
      <c r="B31" s="10" t="s">
        <v>33</v>
      </c>
    </row>
    <row r="32" spans="2:3" x14ac:dyDescent="0.75">
      <c r="B32" t="s">
        <v>35</v>
      </c>
    </row>
    <row r="33" spans="2:3" x14ac:dyDescent="0.75">
      <c r="B33" t="s">
        <v>43</v>
      </c>
    </row>
    <row r="34" spans="2:3" x14ac:dyDescent="0.75">
      <c r="B34" t="s">
        <v>32</v>
      </c>
    </row>
    <row r="35" spans="2:3" x14ac:dyDescent="0.75">
      <c r="B35" t="s">
        <v>4</v>
      </c>
      <c r="C35" s="5">
        <v>0</v>
      </c>
    </row>
    <row r="36" spans="2:3" x14ac:dyDescent="0.75">
      <c r="B36" t="s">
        <v>3</v>
      </c>
      <c r="C36" s="5">
        <v>0.05</v>
      </c>
    </row>
    <row r="37" spans="2:3" x14ac:dyDescent="0.75">
      <c r="B37" t="s">
        <v>2</v>
      </c>
      <c r="C37" s="5">
        <v>0.1</v>
      </c>
    </row>
    <row r="38" spans="2:3" x14ac:dyDescent="0.75">
      <c r="B38" t="s">
        <v>1</v>
      </c>
      <c r="C38" s="5">
        <v>0.2</v>
      </c>
    </row>
  </sheetData>
  <hyperlinks>
    <hyperlink ref="I2" r:id="rId1" display="https://planet-tracker.org/" xr:uid="{AAD55513-22E3-459E-B613-19DC36CC1C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C417A-67AB-4D35-8DE8-38A9FB28954F}">
  <dimension ref="C2:N119"/>
  <sheetViews>
    <sheetView zoomScale="130" zoomScaleNormal="130" workbookViewId="0">
      <selection activeCell="L34" sqref="L34"/>
    </sheetView>
  </sheetViews>
  <sheetFormatPr defaultRowHeight="14.75" outlineLevelRow="1" x14ac:dyDescent="0.75"/>
  <cols>
    <col min="3" max="3" width="16.7265625" bestFit="1" customWidth="1"/>
    <col min="4" max="4" width="10.1328125" bestFit="1" customWidth="1"/>
    <col min="5" max="5" width="13.7265625" bestFit="1" customWidth="1"/>
    <col min="6" max="6" width="12.86328125" bestFit="1" customWidth="1"/>
    <col min="7" max="7" width="11.26953125" bestFit="1" customWidth="1"/>
    <col min="10" max="10" width="13.86328125" bestFit="1" customWidth="1"/>
    <col min="18" max="18" width="9.86328125" bestFit="1" customWidth="1"/>
  </cols>
  <sheetData>
    <row r="2" spans="3:14" ht="18.5" x14ac:dyDescent="0.9">
      <c r="C2" s="29" t="s">
        <v>26</v>
      </c>
    </row>
    <row r="4" spans="3:14" ht="15.5" thickBot="1" x14ac:dyDescent="0.9"/>
    <row r="5" spans="3:14" x14ac:dyDescent="0.75">
      <c r="C5" s="18" t="s">
        <v>0</v>
      </c>
      <c r="D5" s="1"/>
      <c r="E5" s="1"/>
      <c r="F5" s="1"/>
      <c r="G5" s="2"/>
      <c r="J5" s="18" t="s">
        <v>23</v>
      </c>
      <c r="K5" s="1"/>
      <c r="L5" s="1"/>
      <c r="M5" s="2"/>
    </row>
    <row r="6" spans="3:14" x14ac:dyDescent="0.75">
      <c r="C6" s="3"/>
      <c r="G6" s="4"/>
      <c r="J6" s="3"/>
      <c r="K6" t="s">
        <v>13</v>
      </c>
      <c r="L6" t="s">
        <v>14</v>
      </c>
      <c r="M6" s="4"/>
    </row>
    <row r="7" spans="3:14" x14ac:dyDescent="0.75">
      <c r="C7" s="3" t="s">
        <v>5</v>
      </c>
      <c r="D7" t="s">
        <v>6</v>
      </c>
      <c r="E7" t="s">
        <v>7</v>
      </c>
      <c r="F7" t="s">
        <v>8</v>
      </c>
      <c r="G7" s="4" t="s">
        <v>9</v>
      </c>
      <c r="J7" s="3" t="s">
        <v>11</v>
      </c>
      <c r="K7" s="16">
        <v>1000</v>
      </c>
      <c r="L7" s="12">
        <f>SUM(G20:G119)</f>
        <v>982.67500000000007</v>
      </c>
      <c r="M7" s="24">
        <f>L7-K7</f>
        <v>-17.324999999999932</v>
      </c>
    </row>
    <row r="8" spans="3:14" x14ac:dyDescent="0.75">
      <c r="C8" s="3" t="s">
        <v>1</v>
      </c>
      <c r="D8" s="31">
        <f>Summary!C19</f>
        <v>0.33</v>
      </c>
      <c r="E8" s="31">
        <f>Summary!C29</f>
        <v>0.2</v>
      </c>
      <c r="F8" s="31">
        <f>Summary!C38</f>
        <v>0.2</v>
      </c>
      <c r="G8" s="6">
        <f>E8*F8</f>
        <v>4.0000000000000008E-2</v>
      </c>
      <c r="J8" s="3"/>
      <c r="K8" s="16"/>
      <c r="L8" s="19"/>
      <c r="M8" s="4"/>
    </row>
    <row r="9" spans="3:14" ht="15.5" thickBot="1" x14ac:dyDescent="0.9">
      <c r="C9" s="3" t="s">
        <v>2</v>
      </c>
      <c r="D9" s="31">
        <f>Summary!C18</f>
        <v>0.33</v>
      </c>
      <c r="E9" s="31">
        <f>Summary!C28</f>
        <v>0.1</v>
      </c>
      <c r="F9" s="31">
        <f>Summary!C37</f>
        <v>0.1</v>
      </c>
      <c r="G9" s="6">
        <f>E9*F9</f>
        <v>1.0000000000000002E-2</v>
      </c>
      <c r="J9" s="3"/>
      <c r="L9" s="19"/>
      <c r="M9" s="4"/>
    </row>
    <row r="10" spans="3:14" ht="15.5" thickBot="1" x14ac:dyDescent="0.9">
      <c r="C10" s="3" t="s">
        <v>3</v>
      </c>
      <c r="D10" s="31">
        <f>Summary!C17</f>
        <v>0.33</v>
      </c>
      <c r="E10" s="31">
        <f>Summary!C27</f>
        <v>0.05</v>
      </c>
      <c r="F10" s="31">
        <f>Summary!C36</f>
        <v>0.05</v>
      </c>
      <c r="G10" s="6">
        <f>E10*F10</f>
        <v>2.5000000000000005E-3</v>
      </c>
      <c r="J10" s="7"/>
      <c r="K10" s="17"/>
      <c r="L10" s="17"/>
      <c r="M10" s="22">
        <f>L7/K7-1</f>
        <v>-1.7324999999999924E-2</v>
      </c>
    </row>
    <row r="11" spans="3:14" ht="15.5" thickBot="1" x14ac:dyDescent="0.9">
      <c r="C11" s="7" t="s">
        <v>4</v>
      </c>
      <c r="D11" s="32">
        <f>Summary!C16</f>
        <v>1.0000000000000009E-2</v>
      </c>
      <c r="E11" s="32">
        <f>Summary!C26</f>
        <v>0</v>
      </c>
      <c r="F11" s="32">
        <f>Summary!C35</f>
        <v>0</v>
      </c>
      <c r="G11" s="8">
        <f>E11*F11</f>
        <v>0</v>
      </c>
    </row>
    <row r="12" spans="3:14" x14ac:dyDescent="0.75">
      <c r="J12" s="10"/>
      <c r="K12" s="10"/>
      <c r="L12" s="10"/>
      <c r="M12" s="10"/>
      <c r="N12" s="10"/>
    </row>
    <row r="13" spans="3:14" hidden="1" outlineLevel="1" x14ac:dyDescent="0.75">
      <c r="C13" s="11" t="s">
        <v>20</v>
      </c>
      <c r="D13" s="1"/>
      <c r="E13" s="2"/>
    </row>
    <row r="14" spans="3:14" hidden="1" outlineLevel="1" x14ac:dyDescent="0.75">
      <c r="C14" s="3" t="s">
        <v>1</v>
      </c>
      <c r="D14" s="12">
        <f>D8*100</f>
        <v>33</v>
      </c>
      <c r="E14" s="14">
        <f>G8</f>
        <v>4.0000000000000008E-2</v>
      </c>
    </row>
    <row r="15" spans="3:14" hidden="1" outlineLevel="1" x14ac:dyDescent="0.75">
      <c r="C15" s="3" t="s">
        <v>2</v>
      </c>
      <c r="D15" s="12">
        <f>D9*100</f>
        <v>33</v>
      </c>
      <c r="E15" s="14">
        <f>G9</f>
        <v>1.0000000000000002E-2</v>
      </c>
    </row>
    <row r="16" spans="3:14" hidden="1" outlineLevel="1" x14ac:dyDescent="0.75">
      <c r="C16" s="3" t="s">
        <v>3</v>
      </c>
      <c r="D16" s="12">
        <f>D10*100</f>
        <v>33</v>
      </c>
      <c r="E16" s="14">
        <f>G10</f>
        <v>2.5000000000000005E-3</v>
      </c>
    </row>
    <row r="17" spans="3:14" ht="15.5" hidden="1" outlineLevel="1" thickBot="1" x14ac:dyDescent="0.9">
      <c r="C17" s="7" t="s">
        <v>4</v>
      </c>
      <c r="D17" s="13">
        <f>D11*100</f>
        <v>1.0000000000000009</v>
      </c>
      <c r="E17" s="15">
        <f>G11</f>
        <v>0</v>
      </c>
    </row>
    <row r="18" spans="3:14" collapsed="1" x14ac:dyDescent="0.75">
      <c r="N18" s="23"/>
    </row>
    <row r="19" spans="3:14" ht="15.5" thickBot="1" x14ac:dyDescent="0.9">
      <c r="C19" t="s">
        <v>10</v>
      </c>
      <c r="D19" t="s">
        <v>5</v>
      </c>
      <c r="E19" t="s">
        <v>21</v>
      </c>
      <c r="F19" t="s">
        <v>19</v>
      </c>
      <c r="G19" t="s">
        <v>22</v>
      </c>
      <c r="N19" s="23"/>
    </row>
    <row r="20" spans="3:14" x14ac:dyDescent="0.75">
      <c r="C20">
        <f>COGS!C20</f>
        <v>1</v>
      </c>
      <c r="D20" t="str">
        <f>COGS!D20</f>
        <v>Extreme</v>
      </c>
      <c r="E20">
        <f>$K$7/COUNTA($C$20:$C$119)</f>
        <v>10</v>
      </c>
      <c r="F20" s="9">
        <f>VLOOKUP(D20,$C$13:$E$17,3,FALSE)</f>
        <v>4.0000000000000008E-2</v>
      </c>
      <c r="G20">
        <f>E20*(1-F20)</f>
        <v>9.6</v>
      </c>
      <c r="J20" s="18" t="s">
        <v>27</v>
      </c>
      <c r="K20" s="1"/>
      <c r="L20" s="1"/>
      <c r="M20" s="2"/>
    </row>
    <row r="21" spans="3:14" ht="15" customHeight="1" x14ac:dyDescent="0.75">
      <c r="C21">
        <f>COGS!C21</f>
        <v>2</v>
      </c>
      <c r="D21" t="str">
        <f>COGS!D21</f>
        <v>Extreme</v>
      </c>
      <c r="E21">
        <f t="shared" ref="E21:E84" si="0">$K$7/COUNTA($C$20:$C$119)</f>
        <v>10</v>
      </c>
      <c r="F21" s="9">
        <f t="shared" ref="F21:F84" si="1">VLOOKUP(D21,$C$13:$E$17,3,FALSE)</f>
        <v>4.0000000000000008E-2</v>
      </c>
      <c r="G21">
        <f t="shared" ref="G21:G84" si="2">E21*(1-F21)</f>
        <v>9.6</v>
      </c>
      <c r="J21" s="3"/>
      <c r="K21" t="s">
        <v>13</v>
      </c>
      <c r="L21" t="s">
        <v>14</v>
      </c>
      <c r="M21" s="4"/>
    </row>
    <row r="22" spans="3:14" x14ac:dyDescent="0.75">
      <c r="C22">
        <f>COGS!C22</f>
        <v>3</v>
      </c>
      <c r="D22" t="str">
        <f>COGS!D22</f>
        <v>Extreme</v>
      </c>
      <c r="E22">
        <f t="shared" si="0"/>
        <v>10</v>
      </c>
      <c r="F22" s="9">
        <f t="shared" si="1"/>
        <v>4.0000000000000008E-2</v>
      </c>
      <c r="G22">
        <f t="shared" si="2"/>
        <v>9.6</v>
      </c>
      <c r="J22" s="3" t="s">
        <v>11</v>
      </c>
      <c r="K22" s="12">
        <f>K7</f>
        <v>1000</v>
      </c>
      <c r="L22" s="12">
        <f>K22</f>
        <v>1000</v>
      </c>
      <c r="M22" s="4"/>
    </row>
    <row r="23" spans="3:14" x14ac:dyDescent="0.75">
      <c r="C23">
        <f>COGS!C23</f>
        <v>4</v>
      </c>
      <c r="D23" t="str">
        <f>COGS!D23</f>
        <v>Extreme</v>
      </c>
      <c r="E23">
        <f t="shared" si="0"/>
        <v>10</v>
      </c>
      <c r="F23" s="9">
        <f t="shared" si="1"/>
        <v>4.0000000000000008E-2</v>
      </c>
      <c r="G23">
        <f t="shared" si="2"/>
        <v>9.6</v>
      </c>
      <c r="J23" s="3" t="s">
        <v>12</v>
      </c>
      <c r="K23" s="25">
        <f>COGS!K8</f>
        <v>500</v>
      </c>
      <c r="L23" s="25">
        <f>COGS!L8</f>
        <v>508.66249999999991</v>
      </c>
      <c r="M23" s="4"/>
    </row>
    <row r="24" spans="3:14" ht="15.5" thickBot="1" x14ac:dyDescent="0.9">
      <c r="C24">
        <f>COGS!C24</f>
        <v>5</v>
      </c>
      <c r="D24" t="str">
        <f>COGS!D24</f>
        <v>Extreme</v>
      </c>
      <c r="E24">
        <f t="shared" si="0"/>
        <v>10</v>
      </c>
      <c r="F24" s="9">
        <f t="shared" si="1"/>
        <v>4.0000000000000008E-2</v>
      </c>
      <c r="G24">
        <f t="shared" si="2"/>
        <v>9.6</v>
      </c>
      <c r="J24" s="3" t="s">
        <v>15</v>
      </c>
      <c r="K24">
        <f>K22-K23</f>
        <v>500</v>
      </c>
      <c r="L24" s="19">
        <f>L22-L23</f>
        <v>491.33750000000009</v>
      </c>
      <c r="M24" s="4"/>
    </row>
    <row r="25" spans="3:14" ht="15.5" thickBot="1" x14ac:dyDescent="0.9">
      <c r="C25">
        <f>COGS!C25</f>
        <v>6</v>
      </c>
      <c r="D25" t="str">
        <f>COGS!D25</f>
        <v>Extreme</v>
      </c>
      <c r="E25">
        <f t="shared" si="0"/>
        <v>10</v>
      </c>
      <c r="F25" s="9">
        <f t="shared" si="1"/>
        <v>4.0000000000000008E-2</v>
      </c>
      <c r="G25">
        <f t="shared" si="2"/>
        <v>9.6</v>
      </c>
      <c r="J25" s="7" t="s">
        <v>16</v>
      </c>
      <c r="K25" s="17">
        <f>K24/K22</f>
        <v>0.5</v>
      </c>
      <c r="L25" s="17">
        <f>L24/L22</f>
        <v>0.49133750000000009</v>
      </c>
      <c r="M25" s="22">
        <f>L25-K25</f>
        <v>-8.6624999999999064E-3</v>
      </c>
    </row>
    <row r="26" spans="3:14" x14ac:dyDescent="0.75">
      <c r="C26">
        <f>COGS!C26</f>
        <v>7</v>
      </c>
      <c r="D26" t="str">
        <f>COGS!D26</f>
        <v>Extreme</v>
      </c>
      <c r="E26">
        <f t="shared" si="0"/>
        <v>10</v>
      </c>
      <c r="F26" s="9">
        <f t="shared" si="1"/>
        <v>4.0000000000000008E-2</v>
      </c>
      <c r="G26">
        <f t="shared" si="2"/>
        <v>9.6</v>
      </c>
    </row>
    <row r="27" spans="3:14" x14ac:dyDescent="0.75">
      <c r="C27">
        <f>COGS!C27</f>
        <v>8</v>
      </c>
      <c r="D27" t="str">
        <f>COGS!D27</f>
        <v>Extreme</v>
      </c>
      <c r="E27">
        <f t="shared" si="0"/>
        <v>10</v>
      </c>
      <c r="F27" s="9">
        <f t="shared" si="1"/>
        <v>4.0000000000000008E-2</v>
      </c>
      <c r="G27">
        <f t="shared" si="2"/>
        <v>9.6</v>
      </c>
    </row>
    <row r="28" spans="3:14" ht="15.5" thickBot="1" x14ac:dyDescent="0.9">
      <c r="C28">
        <f>COGS!C28</f>
        <v>9</v>
      </c>
      <c r="D28" t="str">
        <f>COGS!D28</f>
        <v>Extreme</v>
      </c>
      <c r="E28">
        <f t="shared" si="0"/>
        <v>10</v>
      </c>
      <c r="F28" s="9">
        <f t="shared" si="1"/>
        <v>4.0000000000000008E-2</v>
      </c>
      <c r="G28">
        <f t="shared" si="2"/>
        <v>9.6</v>
      </c>
    </row>
    <row r="29" spans="3:14" x14ac:dyDescent="0.75">
      <c r="C29">
        <f>COGS!C29</f>
        <v>10</v>
      </c>
      <c r="D29" t="str">
        <f>COGS!D29</f>
        <v>Extreme</v>
      </c>
      <c r="E29">
        <f t="shared" si="0"/>
        <v>10</v>
      </c>
      <c r="F29" s="9">
        <f t="shared" si="1"/>
        <v>4.0000000000000008E-2</v>
      </c>
      <c r="G29">
        <f t="shared" si="2"/>
        <v>9.6</v>
      </c>
      <c r="J29" s="18" t="s">
        <v>25</v>
      </c>
      <c r="K29" s="1"/>
      <c r="L29" s="1"/>
      <c r="M29" s="2"/>
    </row>
    <row r="30" spans="3:14" x14ac:dyDescent="0.75">
      <c r="C30">
        <f>COGS!C30</f>
        <v>11</v>
      </c>
      <c r="D30" t="str">
        <f>COGS!D30</f>
        <v>Extreme</v>
      </c>
      <c r="E30">
        <f t="shared" si="0"/>
        <v>10</v>
      </c>
      <c r="F30" s="9">
        <f t="shared" si="1"/>
        <v>4.0000000000000008E-2</v>
      </c>
      <c r="G30">
        <f t="shared" si="2"/>
        <v>9.6</v>
      </c>
      <c r="J30" s="3"/>
      <c r="K30" t="s">
        <v>13</v>
      </c>
      <c r="L30" t="s">
        <v>14</v>
      </c>
      <c r="M30" s="4"/>
    </row>
    <row r="31" spans="3:14" x14ac:dyDescent="0.75">
      <c r="C31">
        <f>COGS!C31</f>
        <v>12</v>
      </c>
      <c r="D31" t="str">
        <f>COGS!D31</f>
        <v>Extreme</v>
      </c>
      <c r="E31">
        <f t="shared" si="0"/>
        <v>10</v>
      </c>
      <c r="F31" s="9">
        <f t="shared" si="1"/>
        <v>4.0000000000000008E-2</v>
      </c>
      <c r="G31">
        <f t="shared" si="2"/>
        <v>9.6</v>
      </c>
      <c r="J31" s="3" t="s">
        <v>11</v>
      </c>
      <c r="K31" s="12">
        <f>Revenues!K7</f>
        <v>1000</v>
      </c>
      <c r="L31" s="12">
        <f>Revenues!L7</f>
        <v>982.67500000000007</v>
      </c>
      <c r="M31" s="4"/>
    </row>
    <row r="32" spans="3:14" x14ac:dyDescent="0.75">
      <c r="C32">
        <f>COGS!C32</f>
        <v>13</v>
      </c>
      <c r="D32" t="str">
        <f>COGS!D32</f>
        <v>Extreme</v>
      </c>
      <c r="E32">
        <f t="shared" si="0"/>
        <v>10</v>
      </c>
      <c r="F32" s="9">
        <f t="shared" si="1"/>
        <v>4.0000000000000008E-2</v>
      </c>
      <c r="G32">
        <f t="shared" si="2"/>
        <v>9.6</v>
      </c>
      <c r="J32" s="3" t="s">
        <v>12</v>
      </c>
      <c r="K32" s="12">
        <f>COGS!K8</f>
        <v>500</v>
      </c>
      <c r="L32" s="25">
        <f>COGS!L8</f>
        <v>508.66249999999991</v>
      </c>
      <c r="M32" s="4"/>
    </row>
    <row r="33" spans="3:13" ht="15.5" thickBot="1" x14ac:dyDescent="0.9">
      <c r="C33">
        <f>COGS!C33</f>
        <v>14</v>
      </c>
      <c r="D33" t="str">
        <f>COGS!D33</f>
        <v>Extreme</v>
      </c>
      <c r="E33">
        <f t="shared" si="0"/>
        <v>10</v>
      </c>
      <c r="F33" s="9">
        <f t="shared" si="1"/>
        <v>4.0000000000000008E-2</v>
      </c>
      <c r="G33">
        <f t="shared" si="2"/>
        <v>9.6</v>
      </c>
      <c r="J33" s="3" t="s">
        <v>15</v>
      </c>
      <c r="K33">
        <f>K31-K32</f>
        <v>500</v>
      </c>
      <c r="L33" s="19">
        <f>L31-L32</f>
        <v>474.01250000000016</v>
      </c>
      <c r="M33" s="4"/>
    </row>
    <row r="34" spans="3:13" ht="15.5" thickBot="1" x14ac:dyDescent="0.9">
      <c r="C34">
        <f>COGS!C34</f>
        <v>15</v>
      </c>
      <c r="D34" t="str">
        <f>COGS!D34</f>
        <v>Extreme</v>
      </c>
      <c r="E34">
        <f t="shared" si="0"/>
        <v>10</v>
      </c>
      <c r="F34" s="9">
        <f t="shared" si="1"/>
        <v>4.0000000000000008E-2</v>
      </c>
      <c r="G34">
        <f t="shared" si="2"/>
        <v>9.6</v>
      </c>
      <c r="J34" s="7" t="s">
        <v>16</v>
      </c>
      <c r="K34" s="17">
        <f>K33/K31</f>
        <v>0.5</v>
      </c>
      <c r="L34" s="17">
        <f>L33/L31</f>
        <v>0.48236955249701086</v>
      </c>
      <c r="M34" s="22">
        <f>L34-K34</f>
        <v>-1.7630447502989144E-2</v>
      </c>
    </row>
    <row r="35" spans="3:13" x14ac:dyDescent="0.75">
      <c r="C35">
        <f>COGS!C35</f>
        <v>16</v>
      </c>
      <c r="D35" t="str">
        <f>COGS!D35</f>
        <v>Extreme</v>
      </c>
      <c r="E35">
        <f t="shared" si="0"/>
        <v>10</v>
      </c>
      <c r="F35" s="9">
        <f t="shared" si="1"/>
        <v>4.0000000000000008E-2</v>
      </c>
      <c r="G35">
        <f t="shared" si="2"/>
        <v>9.6</v>
      </c>
    </row>
    <row r="36" spans="3:13" x14ac:dyDescent="0.75">
      <c r="C36">
        <f>COGS!C36</f>
        <v>17</v>
      </c>
      <c r="D36" t="str">
        <f>COGS!D36</f>
        <v>Extreme</v>
      </c>
      <c r="E36">
        <f t="shared" si="0"/>
        <v>10</v>
      </c>
      <c r="F36" s="9">
        <f t="shared" si="1"/>
        <v>4.0000000000000008E-2</v>
      </c>
      <c r="G36">
        <f t="shared" si="2"/>
        <v>9.6</v>
      </c>
    </row>
    <row r="37" spans="3:13" x14ac:dyDescent="0.75">
      <c r="C37">
        <f>COGS!C37</f>
        <v>18</v>
      </c>
      <c r="D37" t="str">
        <f>COGS!D37</f>
        <v>Extreme</v>
      </c>
      <c r="E37">
        <f t="shared" si="0"/>
        <v>10</v>
      </c>
      <c r="F37" s="9">
        <f t="shared" si="1"/>
        <v>4.0000000000000008E-2</v>
      </c>
      <c r="G37">
        <f t="shared" si="2"/>
        <v>9.6</v>
      </c>
    </row>
    <row r="38" spans="3:13" x14ac:dyDescent="0.75">
      <c r="C38">
        <f>COGS!C38</f>
        <v>19</v>
      </c>
      <c r="D38" t="str">
        <f>COGS!D38</f>
        <v>Extreme</v>
      </c>
      <c r="E38">
        <f t="shared" si="0"/>
        <v>10</v>
      </c>
      <c r="F38" s="9">
        <f t="shared" si="1"/>
        <v>4.0000000000000008E-2</v>
      </c>
      <c r="G38">
        <f t="shared" si="2"/>
        <v>9.6</v>
      </c>
    </row>
    <row r="39" spans="3:13" x14ac:dyDescent="0.75">
      <c r="C39">
        <f>COGS!C39</f>
        <v>20</v>
      </c>
      <c r="D39" t="str">
        <f>COGS!D39</f>
        <v>Extreme</v>
      </c>
      <c r="E39">
        <f t="shared" si="0"/>
        <v>10</v>
      </c>
      <c r="F39" s="9">
        <f t="shared" si="1"/>
        <v>4.0000000000000008E-2</v>
      </c>
      <c r="G39">
        <f t="shared" si="2"/>
        <v>9.6</v>
      </c>
    </row>
    <row r="40" spans="3:13" x14ac:dyDescent="0.75">
      <c r="C40">
        <f>COGS!C40</f>
        <v>21</v>
      </c>
      <c r="D40" t="str">
        <f>COGS!D40</f>
        <v>Extreme</v>
      </c>
      <c r="E40">
        <f t="shared" si="0"/>
        <v>10</v>
      </c>
      <c r="F40" s="9">
        <f t="shared" si="1"/>
        <v>4.0000000000000008E-2</v>
      </c>
      <c r="G40">
        <f t="shared" si="2"/>
        <v>9.6</v>
      </c>
    </row>
    <row r="41" spans="3:13" x14ac:dyDescent="0.75">
      <c r="C41">
        <f>COGS!C41</f>
        <v>22</v>
      </c>
      <c r="D41" t="str">
        <f>COGS!D41</f>
        <v>Extreme</v>
      </c>
      <c r="E41">
        <f t="shared" si="0"/>
        <v>10</v>
      </c>
      <c r="F41" s="9">
        <f t="shared" si="1"/>
        <v>4.0000000000000008E-2</v>
      </c>
      <c r="G41">
        <f t="shared" si="2"/>
        <v>9.6</v>
      </c>
    </row>
    <row r="42" spans="3:13" x14ac:dyDescent="0.75">
      <c r="C42">
        <f>COGS!C42</f>
        <v>23</v>
      </c>
      <c r="D42" t="str">
        <f>COGS!D42</f>
        <v>Extreme</v>
      </c>
      <c r="E42">
        <f t="shared" si="0"/>
        <v>10</v>
      </c>
      <c r="F42" s="9">
        <f t="shared" si="1"/>
        <v>4.0000000000000008E-2</v>
      </c>
      <c r="G42">
        <f t="shared" si="2"/>
        <v>9.6</v>
      </c>
    </row>
    <row r="43" spans="3:13" x14ac:dyDescent="0.75">
      <c r="C43">
        <f>COGS!C43</f>
        <v>24</v>
      </c>
      <c r="D43" t="str">
        <f>COGS!D43</f>
        <v>Extreme</v>
      </c>
      <c r="E43">
        <f t="shared" si="0"/>
        <v>10</v>
      </c>
      <c r="F43" s="9">
        <f t="shared" si="1"/>
        <v>4.0000000000000008E-2</v>
      </c>
      <c r="G43">
        <f t="shared" si="2"/>
        <v>9.6</v>
      </c>
    </row>
    <row r="44" spans="3:13" x14ac:dyDescent="0.75">
      <c r="C44">
        <f>COGS!C44</f>
        <v>25</v>
      </c>
      <c r="D44" t="str">
        <f>COGS!D44</f>
        <v>Extreme</v>
      </c>
      <c r="E44">
        <f t="shared" si="0"/>
        <v>10</v>
      </c>
      <c r="F44" s="9">
        <f t="shared" si="1"/>
        <v>4.0000000000000008E-2</v>
      </c>
      <c r="G44">
        <f t="shared" si="2"/>
        <v>9.6</v>
      </c>
    </row>
    <row r="45" spans="3:13" x14ac:dyDescent="0.75">
      <c r="C45">
        <f>COGS!C45</f>
        <v>26</v>
      </c>
      <c r="D45" t="str">
        <f>COGS!D45</f>
        <v>Extreme</v>
      </c>
      <c r="E45">
        <f t="shared" si="0"/>
        <v>10</v>
      </c>
      <c r="F45" s="9">
        <f t="shared" si="1"/>
        <v>4.0000000000000008E-2</v>
      </c>
      <c r="G45">
        <f t="shared" si="2"/>
        <v>9.6</v>
      </c>
    </row>
    <row r="46" spans="3:13" x14ac:dyDescent="0.75">
      <c r="C46">
        <f>COGS!C46</f>
        <v>27</v>
      </c>
      <c r="D46" t="str">
        <f>COGS!D46</f>
        <v>Extreme</v>
      </c>
      <c r="E46">
        <f t="shared" si="0"/>
        <v>10</v>
      </c>
      <c r="F46" s="9">
        <f t="shared" si="1"/>
        <v>4.0000000000000008E-2</v>
      </c>
      <c r="G46">
        <f t="shared" si="2"/>
        <v>9.6</v>
      </c>
    </row>
    <row r="47" spans="3:13" x14ac:dyDescent="0.75">
      <c r="C47">
        <f>COGS!C47</f>
        <v>28</v>
      </c>
      <c r="D47" t="str">
        <f>COGS!D47</f>
        <v>Extreme</v>
      </c>
      <c r="E47">
        <f t="shared" si="0"/>
        <v>10</v>
      </c>
      <c r="F47" s="9">
        <f t="shared" si="1"/>
        <v>4.0000000000000008E-2</v>
      </c>
      <c r="G47">
        <f t="shared" si="2"/>
        <v>9.6</v>
      </c>
    </row>
    <row r="48" spans="3:13" x14ac:dyDescent="0.75">
      <c r="C48">
        <f>COGS!C48</f>
        <v>29</v>
      </c>
      <c r="D48" t="str">
        <f>COGS!D48</f>
        <v>Extreme</v>
      </c>
      <c r="E48">
        <f t="shared" si="0"/>
        <v>10</v>
      </c>
      <c r="F48" s="9">
        <f t="shared" si="1"/>
        <v>4.0000000000000008E-2</v>
      </c>
      <c r="G48">
        <f t="shared" si="2"/>
        <v>9.6</v>
      </c>
    </row>
    <row r="49" spans="3:7" x14ac:dyDescent="0.75">
      <c r="C49">
        <f>COGS!C49</f>
        <v>30</v>
      </c>
      <c r="D49" t="str">
        <f>COGS!D49</f>
        <v>Extreme</v>
      </c>
      <c r="E49">
        <f t="shared" si="0"/>
        <v>10</v>
      </c>
      <c r="F49" s="9">
        <f t="shared" si="1"/>
        <v>4.0000000000000008E-2</v>
      </c>
      <c r="G49">
        <f t="shared" si="2"/>
        <v>9.6</v>
      </c>
    </row>
    <row r="50" spans="3:7" x14ac:dyDescent="0.75">
      <c r="C50">
        <f>COGS!C50</f>
        <v>31</v>
      </c>
      <c r="D50" t="str">
        <f>COGS!D50</f>
        <v>Extreme</v>
      </c>
      <c r="E50">
        <f t="shared" si="0"/>
        <v>10</v>
      </c>
      <c r="F50" s="9">
        <f t="shared" si="1"/>
        <v>4.0000000000000008E-2</v>
      </c>
      <c r="G50">
        <f t="shared" si="2"/>
        <v>9.6</v>
      </c>
    </row>
    <row r="51" spans="3:7" x14ac:dyDescent="0.75">
      <c r="C51">
        <f>COGS!C51</f>
        <v>32</v>
      </c>
      <c r="D51" t="str">
        <f>COGS!D51</f>
        <v>Extreme</v>
      </c>
      <c r="E51">
        <f t="shared" si="0"/>
        <v>10</v>
      </c>
      <c r="F51" s="9">
        <f t="shared" si="1"/>
        <v>4.0000000000000008E-2</v>
      </c>
      <c r="G51">
        <f t="shared" si="2"/>
        <v>9.6</v>
      </c>
    </row>
    <row r="52" spans="3:7" x14ac:dyDescent="0.75">
      <c r="C52">
        <f>COGS!C52</f>
        <v>33</v>
      </c>
      <c r="D52" t="str">
        <f>COGS!D52</f>
        <v>Extreme</v>
      </c>
      <c r="E52">
        <f t="shared" si="0"/>
        <v>10</v>
      </c>
      <c r="F52" s="9">
        <f t="shared" si="1"/>
        <v>4.0000000000000008E-2</v>
      </c>
      <c r="G52">
        <f t="shared" si="2"/>
        <v>9.6</v>
      </c>
    </row>
    <row r="53" spans="3:7" x14ac:dyDescent="0.75">
      <c r="C53">
        <f>COGS!C53</f>
        <v>34</v>
      </c>
      <c r="D53" t="str">
        <f>COGS!D53</f>
        <v>Moderate</v>
      </c>
      <c r="E53">
        <f t="shared" si="0"/>
        <v>10</v>
      </c>
      <c r="F53" s="9">
        <f t="shared" si="1"/>
        <v>1.0000000000000002E-2</v>
      </c>
      <c r="G53">
        <f t="shared" si="2"/>
        <v>9.9</v>
      </c>
    </row>
    <row r="54" spans="3:7" x14ac:dyDescent="0.75">
      <c r="C54">
        <f>COGS!C54</f>
        <v>35</v>
      </c>
      <c r="D54" t="str">
        <f>COGS!D54</f>
        <v>Moderate</v>
      </c>
      <c r="E54">
        <f t="shared" si="0"/>
        <v>10</v>
      </c>
      <c r="F54" s="9">
        <f t="shared" si="1"/>
        <v>1.0000000000000002E-2</v>
      </c>
      <c r="G54">
        <f t="shared" si="2"/>
        <v>9.9</v>
      </c>
    </row>
    <row r="55" spans="3:7" x14ac:dyDescent="0.75">
      <c r="C55">
        <f>COGS!C55</f>
        <v>36</v>
      </c>
      <c r="D55" t="str">
        <f>COGS!D55</f>
        <v>Moderate</v>
      </c>
      <c r="E55">
        <f t="shared" si="0"/>
        <v>10</v>
      </c>
      <c r="F55" s="9">
        <f t="shared" si="1"/>
        <v>1.0000000000000002E-2</v>
      </c>
      <c r="G55">
        <f t="shared" si="2"/>
        <v>9.9</v>
      </c>
    </row>
    <row r="56" spans="3:7" x14ac:dyDescent="0.75">
      <c r="C56">
        <f>COGS!C56</f>
        <v>37</v>
      </c>
      <c r="D56" t="str">
        <f>COGS!D56</f>
        <v>Moderate</v>
      </c>
      <c r="E56">
        <f t="shared" si="0"/>
        <v>10</v>
      </c>
      <c r="F56" s="9">
        <f t="shared" si="1"/>
        <v>1.0000000000000002E-2</v>
      </c>
      <c r="G56">
        <f t="shared" si="2"/>
        <v>9.9</v>
      </c>
    </row>
    <row r="57" spans="3:7" x14ac:dyDescent="0.75">
      <c r="C57">
        <f>COGS!C57</f>
        <v>38</v>
      </c>
      <c r="D57" t="str">
        <f>COGS!D57</f>
        <v>Moderate</v>
      </c>
      <c r="E57">
        <f t="shared" si="0"/>
        <v>10</v>
      </c>
      <c r="F57" s="9">
        <f t="shared" si="1"/>
        <v>1.0000000000000002E-2</v>
      </c>
      <c r="G57">
        <f t="shared" si="2"/>
        <v>9.9</v>
      </c>
    </row>
    <row r="58" spans="3:7" x14ac:dyDescent="0.75">
      <c r="C58">
        <f>COGS!C58</f>
        <v>39</v>
      </c>
      <c r="D58" t="str">
        <f>COGS!D58</f>
        <v>Moderate</v>
      </c>
      <c r="E58">
        <f t="shared" si="0"/>
        <v>10</v>
      </c>
      <c r="F58" s="9">
        <f t="shared" si="1"/>
        <v>1.0000000000000002E-2</v>
      </c>
      <c r="G58">
        <f t="shared" si="2"/>
        <v>9.9</v>
      </c>
    </row>
    <row r="59" spans="3:7" x14ac:dyDescent="0.75">
      <c r="C59">
        <f>COGS!C59</f>
        <v>40</v>
      </c>
      <c r="D59" t="str">
        <f>COGS!D59</f>
        <v>Moderate</v>
      </c>
      <c r="E59">
        <f t="shared" si="0"/>
        <v>10</v>
      </c>
      <c r="F59" s="9">
        <f t="shared" si="1"/>
        <v>1.0000000000000002E-2</v>
      </c>
      <c r="G59">
        <f t="shared" si="2"/>
        <v>9.9</v>
      </c>
    </row>
    <row r="60" spans="3:7" x14ac:dyDescent="0.75">
      <c r="C60">
        <f>COGS!C60</f>
        <v>41</v>
      </c>
      <c r="D60" t="str">
        <f>COGS!D60</f>
        <v>Moderate</v>
      </c>
      <c r="E60">
        <f t="shared" si="0"/>
        <v>10</v>
      </c>
      <c r="F60" s="9">
        <f t="shared" si="1"/>
        <v>1.0000000000000002E-2</v>
      </c>
      <c r="G60">
        <f t="shared" si="2"/>
        <v>9.9</v>
      </c>
    </row>
    <row r="61" spans="3:7" x14ac:dyDescent="0.75">
      <c r="C61">
        <f>COGS!C61</f>
        <v>42</v>
      </c>
      <c r="D61" t="str">
        <f>COGS!D61</f>
        <v>Moderate</v>
      </c>
      <c r="E61">
        <f t="shared" si="0"/>
        <v>10</v>
      </c>
      <c r="F61" s="9">
        <f t="shared" si="1"/>
        <v>1.0000000000000002E-2</v>
      </c>
      <c r="G61">
        <f t="shared" si="2"/>
        <v>9.9</v>
      </c>
    </row>
    <row r="62" spans="3:7" x14ac:dyDescent="0.75">
      <c r="C62">
        <f>COGS!C62</f>
        <v>43</v>
      </c>
      <c r="D62" t="str">
        <f>COGS!D62</f>
        <v>Moderate</v>
      </c>
      <c r="E62">
        <f t="shared" si="0"/>
        <v>10</v>
      </c>
      <c r="F62" s="9">
        <f t="shared" si="1"/>
        <v>1.0000000000000002E-2</v>
      </c>
      <c r="G62">
        <f t="shared" si="2"/>
        <v>9.9</v>
      </c>
    </row>
    <row r="63" spans="3:7" x14ac:dyDescent="0.75">
      <c r="C63">
        <f>COGS!C63</f>
        <v>44</v>
      </c>
      <c r="D63" t="str">
        <f>COGS!D63</f>
        <v>Moderate</v>
      </c>
      <c r="E63">
        <f t="shared" si="0"/>
        <v>10</v>
      </c>
      <c r="F63" s="9">
        <f t="shared" si="1"/>
        <v>1.0000000000000002E-2</v>
      </c>
      <c r="G63">
        <f t="shared" si="2"/>
        <v>9.9</v>
      </c>
    </row>
    <row r="64" spans="3:7" x14ac:dyDescent="0.75">
      <c r="C64">
        <f>COGS!C64</f>
        <v>45</v>
      </c>
      <c r="D64" t="str">
        <f>COGS!D64</f>
        <v>Moderate</v>
      </c>
      <c r="E64">
        <f t="shared" si="0"/>
        <v>10</v>
      </c>
      <c r="F64" s="9">
        <f t="shared" si="1"/>
        <v>1.0000000000000002E-2</v>
      </c>
      <c r="G64">
        <f t="shared" si="2"/>
        <v>9.9</v>
      </c>
    </row>
    <row r="65" spans="3:7" x14ac:dyDescent="0.75">
      <c r="C65">
        <f>COGS!C65</f>
        <v>46</v>
      </c>
      <c r="D65" t="str">
        <f>COGS!D65</f>
        <v>Moderate</v>
      </c>
      <c r="E65">
        <f t="shared" si="0"/>
        <v>10</v>
      </c>
      <c r="F65" s="9">
        <f t="shared" si="1"/>
        <v>1.0000000000000002E-2</v>
      </c>
      <c r="G65">
        <f t="shared" si="2"/>
        <v>9.9</v>
      </c>
    </row>
    <row r="66" spans="3:7" x14ac:dyDescent="0.75">
      <c r="C66">
        <f>COGS!C66</f>
        <v>47</v>
      </c>
      <c r="D66" t="str">
        <f>COGS!D66</f>
        <v>Moderate</v>
      </c>
      <c r="E66">
        <f t="shared" si="0"/>
        <v>10</v>
      </c>
      <c r="F66" s="9">
        <f t="shared" si="1"/>
        <v>1.0000000000000002E-2</v>
      </c>
      <c r="G66">
        <f t="shared" si="2"/>
        <v>9.9</v>
      </c>
    </row>
    <row r="67" spans="3:7" x14ac:dyDescent="0.75">
      <c r="C67">
        <f>COGS!C67</f>
        <v>48</v>
      </c>
      <c r="D67" t="str">
        <f>COGS!D67</f>
        <v>Moderate</v>
      </c>
      <c r="E67">
        <f t="shared" si="0"/>
        <v>10</v>
      </c>
      <c r="F67" s="9">
        <f t="shared" si="1"/>
        <v>1.0000000000000002E-2</v>
      </c>
      <c r="G67">
        <f t="shared" si="2"/>
        <v>9.9</v>
      </c>
    </row>
    <row r="68" spans="3:7" x14ac:dyDescent="0.75">
      <c r="C68">
        <f>COGS!C68</f>
        <v>49</v>
      </c>
      <c r="D68" t="str">
        <f>COGS!D68</f>
        <v>Moderate</v>
      </c>
      <c r="E68">
        <f t="shared" si="0"/>
        <v>10</v>
      </c>
      <c r="F68" s="9">
        <f t="shared" si="1"/>
        <v>1.0000000000000002E-2</v>
      </c>
      <c r="G68">
        <f t="shared" si="2"/>
        <v>9.9</v>
      </c>
    </row>
    <row r="69" spans="3:7" x14ac:dyDescent="0.75">
      <c r="C69">
        <f>COGS!C69</f>
        <v>50</v>
      </c>
      <c r="D69" t="str">
        <f>COGS!D69</f>
        <v>Moderate</v>
      </c>
      <c r="E69">
        <f t="shared" si="0"/>
        <v>10</v>
      </c>
      <c r="F69" s="9">
        <f t="shared" si="1"/>
        <v>1.0000000000000002E-2</v>
      </c>
      <c r="G69">
        <f t="shared" si="2"/>
        <v>9.9</v>
      </c>
    </row>
    <row r="70" spans="3:7" x14ac:dyDescent="0.75">
      <c r="C70">
        <f>COGS!C70</f>
        <v>51</v>
      </c>
      <c r="D70" t="str">
        <f>COGS!D70</f>
        <v>Moderate</v>
      </c>
      <c r="E70">
        <f t="shared" si="0"/>
        <v>10</v>
      </c>
      <c r="F70" s="9">
        <f t="shared" si="1"/>
        <v>1.0000000000000002E-2</v>
      </c>
      <c r="G70">
        <f t="shared" si="2"/>
        <v>9.9</v>
      </c>
    </row>
    <row r="71" spans="3:7" x14ac:dyDescent="0.75">
      <c r="C71">
        <f>COGS!C71</f>
        <v>52</v>
      </c>
      <c r="D71" t="str">
        <f>COGS!D71</f>
        <v>Moderate</v>
      </c>
      <c r="E71">
        <f t="shared" si="0"/>
        <v>10</v>
      </c>
      <c r="F71" s="9">
        <f t="shared" si="1"/>
        <v>1.0000000000000002E-2</v>
      </c>
      <c r="G71">
        <f t="shared" si="2"/>
        <v>9.9</v>
      </c>
    </row>
    <row r="72" spans="3:7" x14ac:dyDescent="0.75">
      <c r="C72">
        <f>COGS!C72</f>
        <v>53</v>
      </c>
      <c r="D72" t="str">
        <f>COGS!D72</f>
        <v>Moderate</v>
      </c>
      <c r="E72">
        <f t="shared" si="0"/>
        <v>10</v>
      </c>
      <c r="F72" s="9">
        <f t="shared" si="1"/>
        <v>1.0000000000000002E-2</v>
      </c>
      <c r="G72">
        <f t="shared" si="2"/>
        <v>9.9</v>
      </c>
    </row>
    <row r="73" spans="3:7" x14ac:dyDescent="0.75">
      <c r="C73">
        <f>COGS!C73</f>
        <v>54</v>
      </c>
      <c r="D73" t="str">
        <f>COGS!D73</f>
        <v>Moderate</v>
      </c>
      <c r="E73">
        <f t="shared" si="0"/>
        <v>10</v>
      </c>
      <c r="F73" s="9">
        <f t="shared" si="1"/>
        <v>1.0000000000000002E-2</v>
      </c>
      <c r="G73">
        <f t="shared" si="2"/>
        <v>9.9</v>
      </c>
    </row>
    <row r="74" spans="3:7" x14ac:dyDescent="0.75">
      <c r="C74">
        <f>COGS!C74</f>
        <v>55</v>
      </c>
      <c r="D74" t="str">
        <f>COGS!D74</f>
        <v>Moderate</v>
      </c>
      <c r="E74">
        <f t="shared" si="0"/>
        <v>10</v>
      </c>
      <c r="F74" s="9">
        <f t="shared" si="1"/>
        <v>1.0000000000000002E-2</v>
      </c>
      <c r="G74">
        <f t="shared" si="2"/>
        <v>9.9</v>
      </c>
    </row>
    <row r="75" spans="3:7" x14ac:dyDescent="0.75">
      <c r="C75">
        <f>COGS!C75</f>
        <v>56</v>
      </c>
      <c r="D75" t="str">
        <f>COGS!D75</f>
        <v>Moderate</v>
      </c>
      <c r="E75">
        <f t="shared" si="0"/>
        <v>10</v>
      </c>
      <c r="F75" s="9">
        <f t="shared" si="1"/>
        <v>1.0000000000000002E-2</v>
      </c>
      <c r="G75">
        <f t="shared" si="2"/>
        <v>9.9</v>
      </c>
    </row>
    <row r="76" spans="3:7" x14ac:dyDescent="0.75">
      <c r="C76">
        <f>COGS!C76</f>
        <v>57</v>
      </c>
      <c r="D76" t="str">
        <f>COGS!D76</f>
        <v>Moderate</v>
      </c>
      <c r="E76">
        <f t="shared" si="0"/>
        <v>10</v>
      </c>
      <c r="F76" s="9">
        <f t="shared" si="1"/>
        <v>1.0000000000000002E-2</v>
      </c>
      <c r="G76">
        <f t="shared" si="2"/>
        <v>9.9</v>
      </c>
    </row>
    <row r="77" spans="3:7" x14ac:dyDescent="0.75">
      <c r="C77">
        <f>COGS!C77</f>
        <v>58</v>
      </c>
      <c r="D77" t="str">
        <f>COGS!D77</f>
        <v>Moderate</v>
      </c>
      <c r="E77">
        <f t="shared" si="0"/>
        <v>10</v>
      </c>
      <c r="F77" s="9">
        <f t="shared" si="1"/>
        <v>1.0000000000000002E-2</v>
      </c>
      <c r="G77">
        <f t="shared" si="2"/>
        <v>9.9</v>
      </c>
    </row>
    <row r="78" spans="3:7" x14ac:dyDescent="0.75">
      <c r="C78">
        <f>COGS!C78</f>
        <v>59</v>
      </c>
      <c r="D78" t="str">
        <f>COGS!D78</f>
        <v>Moderate</v>
      </c>
      <c r="E78">
        <f t="shared" si="0"/>
        <v>10</v>
      </c>
      <c r="F78" s="9">
        <f t="shared" si="1"/>
        <v>1.0000000000000002E-2</v>
      </c>
      <c r="G78">
        <f t="shared" si="2"/>
        <v>9.9</v>
      </c>
    </row>
    <row r="79" spans="3:7" x14ac:dyDescent="0.75">
      <c r="C79">
        <f>COGS!C79</f>
        <v>60</v>
      </c>
      <c r="D79" t="str">
        <f>COGS!D79</f>
        <v>Moderate</v>
      </c>
      <c r="E79">
        <f t="shared" si="0"/>
        <v>10</v>
      </c>
      <c r="F79" s="9">
        <f t="shared" si="1"/>
        <v>1.0000000000000002E-2</v>
      </c>
      <c r="G79">
        <f t="shared" si="2"/>
        <v>9.9</v>
      </c>
    </row>
    <row r="80" spans="3:7" x14ac:dyDescent="0.75">
      <c r="C80">
        <f>COGS!C80</f>
        <v>61</v>
      </c>
      <c r="D80" t="str">
        <f>COGS!D80</f>
        <v>Moderate</v>
      </c>
      <c r="E80">
        <f t="shared" si="0"/>
        <v>10</v>
      </c>
      <c r="F80" s="9">
        <f t="shared" si="1"/>
        <v>1.0000000000000002E-2</v>
      </c>
      <c r="G80">
        <f t="shared" si="2"/>
        <v>9.9</v>
      </c>
    </row>
    <row r="81" spans="3:7" x14ac:dyDescent="0.75">
      <c r="C81">
        <f>COGS!C81</f>
        <v>62</v>
      </c>
      <c r="D81" t="str">
        <f>COGS!D81</f>
        <v>Moderate</v>
      </c>
      <c r="E81">
        <f t="shared" si="0"/>
        <v>10</v>
      </c>
      <c r="F81" s="9">
        <f t="shared" si="1"/>
        <v>1.0000000000000002E-2</v>
      </c>
      <c r="G81">
        <f t="shared" si="2"/>
        <v>9.9</v>
      </c>
    </row>
    <row r="82" spans="3:7" x14ac:dyDescent="0.75">
      <c r="C82">
        <f>COGS!C82</f>
        <v>63</v>
      </c>
      <c r="D82" t="str">
        <f>COGS!D82</f>
        <v>Moderate</v>
      </c>
      <c r="E82">
        <f t="shared" si="0"/>
        <v>10</v>
      </c>
      <c r="F82" s="9">
        <f t="shared" si="1"/>
        <v>1.0000000000000002E-2</v>
      </c>
      <c r="G82">
        <f t="shared" si="2"/>
        <v>9.9</v>
      </c>
    </row>
    <row r="83" spans="3:7" x14ac:dyDescent="0.75">
      <c r="C83">
        <f>COGS!C83</f>
        <v>64</v>
      </c>
      <c r="D83" t="str">
        <f>COGS!D83</f>
        <v>Moderate</v>
      </c>
      <c r="E83">
        <f t="shared" si="0"/>
        <v>10</v>
      </c>
      <c r="F83" s="9">
        <f t="shared" si="1"/>
        <v>1.0000000000000002E-2</v>
      </c>
      <c r="G83">
        <f t="shared" si="2"/>
        <v>9.9</v>
      </c>
    </row>
    <row r="84" spans="3:7" x14ac:dyDescent="0.75">
      <c r="C84">
        <f>COGS!C84</f>
        <v>65</v>
      </c>
      <c r="D84" t="str">
        <f>COGS!D84</f>
        <v>Moderate</v>
      </c>
      <c r="E84">
        <f t="shared" si="0"/>
        <v>10</v>
      </c>
      <c r="F84" s="9">
        <f t="shared" si="1"/>
        <v>1.0000000000000002E-2</v>
      </c>
      <c r="G84">
        <f t="shared" si="2"/>
        <v>9.9</v>
      </c>
    </row>
    <row r="85" spans="3:7" x14ac:dyDescent="0.75">
      <c r="C85">
        <f>COGS!C85</f>
        <v>66</v>
      </c>
      <c r="D85" t="str">
        <f>COGS!D85</f>
        <v>Moderate</v>
      </c>
      <c r="E85">
        <f t="shared" ref="E85:E119" si="3">$K$7/COUNTA($C$20:$C$119)</f>
        <v>10</v>
      </c>
      <c r="F85" s="9">
        <f t="shared" ref="F85:F119" si="4">VLOOKUP(D85,$C$13:$E$17,3,FALSE)</f>
        <v>1.0000000000000002E-2</v>
      </c>
      <c r="G85">
        <f t="shared" ref="G85:G119" si="5">E85*(1-F85)</f>
        <v>9.9</v>
      </c>
    </row>
    <row r="86" spans="3:7" x14ac:dyDescent="0.75">
      <c r="C86">
        <f>COGS!C86</f>
        <v>67</v>
      </c>
      <c r="D86" t="str">
        <f>COGS!D86</f>
        <v>Low</v>
      </c>
      <c r="E86">
        <f t="shared" si="3"/>
        <v>10</v>
      </c>
      <c r="F86" s="9">
        <f t="shared" si="4"/>
        <v>2.5000000000000005E-3</v>
      </c>
      <c r="G86">
        <f t="shared" si="5"/>
        <v>9.9750000000000014</v>
      </c>
    </row>
    <row r="87" spans="3:7" x14ac:dyDescent="0.75">
      <c r="C87">
        <f>COGS!C87</f>
        <v>68</v>
      </c>
      <c r="D87" t="str">
        <f>COGS!D87</f>
        <v>Low</v>
      </c>
      <c r="E87">
        <f t="shared" si="3"/>
        <v>10</v>
      </c>
      <c r="F87" s="9">
        <f t="shared" si="4"/>
        <v>2.5000000000000005E-3</v>
      </c>
      <c r="G87">
        <f t="shared" si="5"/>
        <v>9.9750000000000014</v>
      </c>
    </row>
    <row r="88" spans="3:7" x14ac:dyDescent="0.75">
      <c r="C88">
        <f>COGS!C88</f>
        <v>69</v>
      </c>
      <c r="D88" t="str">
        <f>COGS!D88</f>
        <v>Low</v>
      </c>
      <c r="E88">
        <f t="shared" si="3"/>
        <v>10</v>
      </c>
      <c r="F88" s="9">
        <f t="shared" si="4"/>
        <v>2.5000000000000005E-3</v>
      </c>
      <c r="G88">
        <f t="shared" si="5"/>
        <v>9.9750000000000014</v>
      </c>
    </row>
    <row r="89" spans="3:7" x14ac:dyDescent="0.75">
      <c r="C89">
        <f>COGS!C89</f>
        <v>70</v>
      </c>
      <c r="D89" t="str">
        <f>COGS!D89</f>
        <v>Low</v>
      </c>
      <c r="E89">
        <f t="shared" si="3"/>
        <v>10</v>
      </c>
      <c r="F89" s="9">
        <f t="shared" si="4"/>
        <v>2.5000000000000005E-3</v>
      </c>
      <c r="G89">
        <f t="shared" si="5"/>
        <v>9.9750000000000014</v>
      </c>
    </row>
    <row r="90" spans="3:7" x14ac:dyDescent="0.75">
      <c r="C90">
        <f>COGS!C90</f>
        <v>71</v>
      </c>
      <c r="D90" t="str">
        <f>COGS!D90</f>
        <v>Low</v>
      </c>
      <c r="E90">
        <f t="shared" si="3"/>
        <v>10</v>
      </c>
      <c r="F90" s="9">
        <f t="shared" si="4"/>
        <v>2.5000000000000005E-3</v>
      </c>
      <c r="G90">
        <f t="shared" si="5"/>
        <v>9.9750000000000014</v>
      </c>
    </row>
    <row r="91" spans="3:7" x14ac:dyDescent="0.75">
      <c r="C91">
        <f>COGS!C91</f>
        <v>72</v>
      </c>
      <c r="D91" t="str">
        <f>COGS!D91</f>
        <v>Low</v>
      </c>
      <c r="E91">
        <f t="shared" si="3"/>
        <v>10</v>
      </c>
      <c r="F91" s="9">
        <f t="shared" si="4"/>
        <v>2.5000000000000005E-3</v>
      </c>
      <c r="G91">
        <f t="shared" si="5"/>
        <v>9.9750000000000014</v>
      </c>
    </row>
    <row r="92" spans="3:7" x14ac:dyDescent="0.75">
      <c r="C92">
        <f>COGS!C92</f>
        <v>73</v>
      </c>
      <c r="D92" t="str">
        <f>COGS!D92</f>
        <v>Low</v>
      </c>
      <c r="E92">
        <f t="shared" si="3"/>
        <v>10</v>
      </c>
      <c r="F92" s="9">
        <f t="shared" si="4"/>
        <v>2.5000000000000005E-3</v>
      </c>
      <c r="G92">
        <f t="shared" si="5"/>
        <v>9.9750000000000014</v>
      </c>
    </row>
    <row r="93" spans="3:7" x14ac:dyDescent="0.75">
      <c r="C93">
        <f>COGS!C93</f>
        <v>74</v>
      </c>
      <c r="D93" t="str">
        <f>COGS!D93</f>
        <v>Low</v>
      </c>
      <c r="E93">
        <f t="shared" si="3"/>
        <v>10</v>
      </c>
      <c r="F93" s="9">
        <f t="shared" si="4"/>
        <v>2.5000000000000005E-3</v>
      </c>
      <c r="G93">
        <f t="shared" si="5"/>
        <v>9.9750000000000014</v>
      </c>
    </row>
    <row r="94" spans="3:7" x14ac:dyDescent="0.75">
      <c r="C94">
        <f>COGS!C94</f>
        <v>75</v>
      </c>
      <c r="D94" t="str">
        <f>COGS!D94</f>
        <v>Low</v>
      </c>
      <c r="E94">
        <f t="shared" si="3"/>
        <v>10</v>
      </c>
      <c r="F94" s="9">
        <f t="shared" si="4"/>
        <v>2.5000000000000005E-3</v>
      </c>
      <c r="G94">
        <f t="shared" si="5"/>
        <v>9.9750000000000014</v>
      </c>
    </row>
    <row r="95" spans="3:7" x14ac:dyDescent="0.75">
      <c r="C95">
        <f>COGS!C95</f>
        <v>76</v>
      </c>
      <c r="D95" t="str">
        <f>COGS!D95</f>
        <v>Low</v>
      </c>
      <c r="E95">
        <f t="shared" si="3"/>
        <v>10</v>
      </c>
      <c r="F95" s="9">
        <f t="shared" si="4"/>
        <v>2.5000000000000005E-3</v>
      </c>
      <c r="G95">
        <f t="shared" si="5"/>
        <v>9.9750000000000014</v>
      </c>
    </row>
    <row r="96" spans="3:7" x14ac:dyDescent="0.75">
      <c r="C96">
        <f>COGS!C96</f>
        <v>77</v>
      </c>
      <c r="D96" t="str">
        <f>COGS!D96</f>
        <v>Low</v>
      </c>
      <c r="E96">
        <f t="shared" si="3"/>
        <v>10</v>
      </c>
      <c r="F96" s="9">
        <f t="shared" si="4"/>
        <v>2.5000000000000005E-3</v>
      </c>
      <c r="G96">
        <f t="shared" si="5"/>
        <v>9.9750000000000014</v>
      </c>
    </row>
    <row r="97" spans="3:7" x14ac:dyDescent="0.75">
      <c r="C97">
        <f>COGS!C97</f>
        <v>78</v>
      </c>
      <c r="D97" t="str">
        <f>COGS!D97</f>
        <v>Low</v>
      </c>
      <c r="E97">
        <f t="shared" si="3"/>
        <v>10</v>
      </c>
      <c r="F97" s="9">
        <f t="shared" si="4"/>
        <v>2.5000000000000005E-3</v>
      </c>
      <c r="G97">
        <f t="shared" si="5"/>
        <v>9.9750000000000014</v>
      </c>
    </row>
    <row r="98" spans="3:7" x14ac:dyDescent="0.75">
      <c r="C98">
        <f>COGS!C98</f>
        <v>79</v>
      </c>
      <c r="D98" t="str">
        <f>COGS!D98</f>
        <v>Low</v>
      </c>
      <c r="E98">
        <f t="shared" si="3"/>
        <v>10</v>
      </c>
      <c r="F98" s="9">
        <f t="shared" si="4"/>
        <v>2.5000000000000005E-3</v>
      </c>
      <c r="G98">
        <f t="shared" si="5"/>
        <v>9.9750000000000014</v>
      </c>
    </row>
    <row r="99" spans="3:7" x14ac:dyDescent="0.75">
      <c r="C99">
        <f>COGS!C99</f>
        <v>80</v>
      </c>
      <c r="D99" t="str">
        <f>COGS!D99</f>
        <v>Low</v>
      </c>
      <c r="E99">
        <f t="shared" si="3"/>
        <v>10</v>
      </c>
      <c r="F99" s="9">
        <f t="shared" si="4"/>
        <v>2.5000000000000005E-3</v>
      </c>
      <c r="G99">
        <f t="shared" si="5"/>
        <v>9.9750000000000014</v>
      </c>
    </row>
    <row r="100" spans="3:7" x14ac:dyDescent="0.75">
      <c r="C100">
        <f>COGS!C100</f>
        <v>81</v>
      </c>
      <c r="D100" t="str">
        <f>COGS!D100</f>
        <v>Low</v>
      </c>
      <c r="E100">
        <f t="shared" si="3"/>
        <v>10</v>
      </c>
      <c r="F100" s="9">
        <f t="shared" si="4"/>
        <v>2.5000000000000005E-3</v>
      </c>
      <c r="G100">
        <f t="shared" si="5"/>
        <v>9.9750000000000014</v>
      </c>
    </row>
    <row r="101" spans="3:7" x14ac:dyDescent="0.75">
      <c r="C101">
        <f>COGS!C101</f>
        <v>82</v>
      </c>
      <c r="D101" t="str">
        <f>COGS!D101</f>
        <v>Low</v>
      </c>
      <c r="E101">
        <f t="shared" si="3"/>
        <v>10</v>
      </c>
      <c r="F101" s="9">
        <f t="shared" si="4"/>
        <v>2.5000000000000005E-3</v>
      </c>
      <c r="G101">
        <f t="shared" si="5"/>
        <v>9.9750000000000014</v>
      </c>
    </row>
    <row r="102" spans="3:7" x14ac:dyDescent="0.75">
      <c r="C102">
        <f>COGS!C102</f>
        <v>83</v>
      </c>
      <c r="D102" t="str">
        <f>COGS!D102</f>
        <v>Low</v>
      </c>
      <c r="E102">
        <f t="shared" si="3"/>
        <v>10</v>
      </c>
      <c r="F102" s="9">
        <f t="shared" si="4"/>
        <v>2.5000000000000005E-3</v>
      </c>
      <c r="G102">
        <f t="shared" si="5"/>
        <v>9.9750000000000014</v>
      </c>
    </row>
    <row r="103" spans="3:7" x14ac:dyDescent="0.75">
      <c r="C103">
        <f>COGS!C103</f>
        <v>84</v>
      </c>
      <c r="D103" t="str">
        <f>COGS!D103</f>
        <v>Low</v>
      </c>
      <c r="E103">
        <f t="shared" si="3"/>
        <v>10</v>
      </c>
      <c r="F103" s="9">
        <f t="shared" si="4"/>
        <v>2.5000000000000005E-3</v>
      </c>
      <c r="G103">
        <f t="shared" si="5"/>
        <v>9.9750000000000014</v>
      </c>
    </row>
    <row r="104" spans="3:7" x14ac:dyDescent="0.75">
      <c r="C104">
        <f>COGS!C104</f>
        <v>85</v>
      </c>
      <c r="D104" t="str">
        <f>COGS!D104</f>
        <v>Low</v>
      </c>
      <c r="E104">
        <f t="shared" si="3"/>
        <v>10</v>
      </c>
      <c r="F104" s="9">
        <f t="shared" si="4"/>
        <v>2.5000000000000005E-3</v>
      </c>
      <c r="G104">
        <f t="shared" si="5"/>
        <v>9.9750000000000014</v>
      </c>
    </row>
    <row r="105" spans="3:7" x14ac:dyDescent="0.75">
      <c r="C105">
        <f>COGS!C105</f>
        <v>86</v>
      </c>
      <c r="D105" t="str">
        <f>COGS!D105</f>
        <v>Low</v>
      </c>
      <c r="E105">
        <f t="shared" si="3"/>
        <v>10</v>
      </c>
      <c r="F105" s="9">
        <f t="shared" si="4"/>
        <v>2.5000000000000005E-3</v>
      </c>
      <c r="G105">
        <f t="shared" si="5"/>
        <v>9.9750000000000014</v>
      </c>
    </row>
    <row r="106" spans="3:7" x14ac:dyDescent="0.75">
      <c r="C106">
        <f>COGS!C106</f>
        <v>87</v>
      </c>
      <c r="D106" t="str">
        <f>COGS!D106</f>
        <v>Low</v>
      </c>
      <c r="E106">
        <f t="shared" si="3"/>
        <v>10</v>
      </c>
      <c r="F106" s="9">
        <f t="shared" si="4"/>
        <v>2.5000000000000005E-3</v>
      </c>
      <c r="G106">
        <f t="shared" si="5"/>
        <v>9.9750000000000014</v>
      </c>
    </row>
    <row r="107" spans="3:7" x14ac:dyDescent="0.75">
      <c r="C107">
        <f>COGS!C107</f>
        <v>88</v>
      </c>
      <c r="D107" t="str">
        <f>COGS!D107</f>
        <v>Low</v>
      </c>
      <c r="E107">
        <f t="shared" si="3"/>
        <v>10</v>
      </c>
      <c r="F107" s="9">
        <f t="shared" si="4"/>
        <v>2.5000000000000005E-3</v>
      </c>
      <c r="G107">
        <f t="shared" si="5"/>
        <v>9.9750000000000014</v>
      </c>
    </row>
    <row r="108" spans="3:7" x14ac:dyDescent="0.75">
      <c r="C108">
        <f>COGS!C108</f>
        <v>89</v>
      </c>
      <c r="D108" t="str">
        <f>COGS!D108</f>
        <v>Low</v>
      </c>
      <c r="E108">
        <f t="shared" si="3"/>
        <v>10</v>
      </c>
      <c r="F108" s="9">
        <f t="shared" si="4"/>
        <v>2.5000000000000005E-3</v>
      </c>
      <c r="G108">
        <f t="shared" si="5"/>
        <v>9.9750000000000014</v>
      </c>
    </row>
    <row r="109" spans="3:7" x14ac:dyDescent="0.75">
      <c r="C109">
        <f>COGS!C109</f>
        <v>90</v>
      </c>
      <c r="D109" t="str">
        <f>COGS!D109</f>
        <v>Low</v>
      </c>
      <c r="E109">
        <f t="shared" si="3"/>
        <v>10</v>
      </c>
      <c r="F109" s="9">
        <f t="shared" si="4"/>
        <v>2.5000000000000005E-3</v>
      </c>
      <c r="G109">
        <f t="shared" si="5"/>
        <v>9.9750000000000014</v>
      </c>
    </row>
    <row r="110" spans="3:7" x14ac:dyDescent="0.75">
      <c r="C110">
        <f>COGS!C110</f>
        <v>91</v>
      </c>
      <c r="D110" t="str">
        <f>COGS!D110</f>
        <v>Low</v>
      </c>
      <c r="E110">
        <f t="shared" si="3"/>
        <v>10</v>
      </c>
      <c r="F110" s="9">
        <f t="shared" si="4"/>
        <v>2.5000000000000005E-3</v>
      </c>
      <c r="G110">
        <f t="shared" si="5"/>
        <v>9.9750000000000014</v>
      </c>
    </row>
    <row r="111" spans="3:7" x14ac:dyDescent="0.75">
      <c r="C111">
        <f>COGS!C111</f>
        <v>92</v>
      </c>
      <c r="D111" t="str">
        <f>COGS!D111</f>
        <v>Low</v>
      </c>
      <c r="E111">
        <f t="shared" si="3"/>
        <v>10</v>
      </c>
      <c r="F111" s="9">
        <f t="shared" si="4"/>
        <v>2.5000000000000005E-3</v>
      </c>
      <c r="G111">
        <f t="shared" si="5"/>
        <v>9.9750000000000014</v>
      </c>
    </row>
    <row r="112" spans="3:7" x14ac:dyDescent="0.75">
      <c r="C112">
        <f>COGS!C112</f>
        <v>93</v>
      </c>
      <c r="D112" t="str">
        <f>COGS!D112</f>
        <v>Low</v>
      </c>
      <c r="E112">
        <f t="shared" si="3"/>
        <v>10</v>
      </c>
      <c r="F112" s="9">
        <f t="shared" si="4"/>
        <v>2.5000000000000005E-3</v>
      </c>
      <c r="G112">
        <f t="shared" si="5"/>
        <v>9.9750000000000014</v>
      </c>
    </row>
    <row r="113" spans="3:7" x14ac:dyDescent="0.75">
      <c r="C113">
        <f>COGS!C113</f>
        <v>94</v>
      </c>
      <c r="D113" t="str">
        <f>COGS!D113</f>
        <v>Low</v>
      </c>
      <c r="E113">
        <f t="shared" si="3"/>
        <v>10</v>
      </c>
      <c r="F113" s="9">
        <f t="shared" si="4"/>
        <v>2.5000000000000005E-3</v>
      </c>
      <c r="G113">
        <f t="shared" si="5"/>
        <v>9.9750000000000014</v>
      </c>
    </row>
    <row r="114" spans="3:7" x14ac:dyDescent="0.75">
      <c r="C114">
        <f>COGS!C114</f>
        <v>95</v>
      </c>
      <c r="D114" t="str">
        <f>COGS!D114</f>
        <v>Low</v>
      </c>
      <c r="E114">
        <f t="shared" si="3"/>
        <v>10</v>
      </c>
      <c r="F114" s="9">
        <f t="shared" si="4"/>
        <v>2.5000000000000005E-3</v>
      </c>
      <c r="G114">
        <f t="shared" si="5"/>
        <v>9.9750000000000014</v>
      </c>
    </row>
    <row r="115" spans="3:7" x14ac:dyDescent="0.75">
      <c r="C115">
        <f>COGS!C115</f>
        <v>96</v>
      </c>
      <c r="D115" t="str">
        <f>COGS!D115</f>
        <v>Low</v>
      </c>
      <c r="E115">
        <f t="shared" si="3"/>
        <v>10</v>
      </c>
      <c r="F115" s="9">
        <f t="shared" si="4"/>
        <v>2.5000000000000005E-3</v>
      </c>
      <c r="G115">
        <f t="shared" si="5"/>
        <v>9.9750000000000014</v>
      </c>
    </row>
    <row r="116" spans="3:7" x14ac:dyDescent="0.75">
      <c r="C116">
        <f>COGS!C116</f>
        <v>97</v>
      </c>
      <c r="D116" t="str">
        <f>COGS!D116</f>
        <v>Low</v>
      </c>
      <c r="E116">
        <f t="shared" si="3"/>
        <v>10</v>
      </c>
      <c r="F116" s="9">
        <f t="shared" si="4"/>
        <v>2.5000000000000005E-3</v>
      </c>
      <c r="G116">
        <f t="shared" si="5"/>
        <v>9.9750000000000014</v>
      </c>
    </row>
    <row r="117" spans="3:7" x14ac:dyDescent="0.75">
      <c r="C117">
        <f>COGS!C117</f>
        <v>98</v>
      </c>
      <c r="D117" t="str">
        <f>COGS!D117</f>
        <v>Low</v>
      </c>
      <c r="E117">
        <f t="shared" si="3"/>
        <v>10</v>
      </c>
      <c r="F117" s="9">
        <f t="shared" si="4"/>
        <v>2.5000000000000005E-3</v>
      </c>
      <c r="G117">
        <f t="shared" si="5"/>
        <v>9.9750000000000014</v>
      </c>
    </row>
    <row r="118" spans="3:7" x14ac:dyDescent="0.75">
      <c r="C118">
        <f>COGS!C118</f>
        <v>99</v>
      </c>
      <c r="D118" t="str">
        <f>COGS!D118</f>
        <v>Low</v>
      </c>
      <c r="E118">
        <f t="shared" si="3"/>
        <v>10</v>
      </c>
      <c r="F118" s="9">
        <f t="shared" si="4"/>
        <v>2.5000000000000005E-3</v>
      </c>
      <c r="G118">
        <f t="shared" si="5"/>
        <v>9.9750000000000014</v>
      </c>
    </row>
    <row r="119" spans="3:7" x14ac:dyDescent="0.75">
      <c r="C119">
        <f>COGS!C119</f>
        <v>100</v>
      </c>
      <c r="D119" t="str">
        <f>COGS!D119</f>
        <v>None</v>
      </c>
      <c r="E119">
        <f t="shared" si="3"/>
        <v>10</v>
      </c>
      <c r="F119" s="9">
        <f t="shared" si="4"/>
        <v>0</v>
      </c>
      <c r="G119">
        <f t="shared" si="5"/>
        <v>10</v>
      </c>
    </row>
  </sheetData>
  <hyperlinks>
    <hyperlink ref="C2" r:id="rId1" display="https://planet-tracker.org/" xr:uid="{9337850D-8A9D-4220-9657-BA6A556D0E6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01BF-CFD0-4950-9B04-EA16323362AB}">
  <dimension ref="C2:AD119"/>
  <sheetViews>
    <sheetView zoomScale="85" zoomScaleNormal="85" workbookViewId="0">
      <selection activeCell="M8" sqref="M8"/>
    </sheetView>
  </sheetViews>
  <sheetFormatPr defaultRowHeight="14.75" outlineLevelRow="1" x14ac:dyDescent="0.75"/>
  <cols>
    <col min="3" max="4" width="17.54296875" bestFit="1" customWidth="1"/>
    <col min="5" max="5" width="18.40625" bestFit="1" customWidth="1"/>
    <col min="6" max="6" width="13.40625" bestFit="1" customWidth="1"/>
    <col min="7" max="7" width="14" bestFit="1" customWidth="1"/>
    <col min="10" max="10" width="14.54296875" bestFit="1" customWidth="1"/>
    <col min="11" max="11" width="16.40625" bestFit="1" customWidth="1"/>
    <col min="12" max="12" width="13.1328125" bestFit="1" customWidth="1"/>
    <col min="17" max="17" width="11.86328125" bestFit="1" customWidth="1"/>
  </cols>
  <sheetData>
    <row r="2" spans="3:30" ht="18.5" x14ac:dyDescent="0.9">
      <c r="C2" s="29" t="s">
        <v>26</v>
      </c>
    </row>
    <row r="4" spans="3:30" ht="15.5" thickBot="1" x14ac:dyDescent="0.9"/>
    <row r="5" spans="3:30" x14ac:dyDescent="0.75">
      <c r="C5" s="18" t="s">
        <v>0</v>
      </c>
      <c r="D5" s="1"/>
      <c r="E5" s="1"/>
      <c r="F5" s="1"/>
      <c r="G5" s="2"/>
      <c r="J5" s="18" t="s">
        <v>24</v>
      </c>
      <c r="K5" s="1"/>
      <c r="L5" s="1"/>
      <c r="M5" s="2"/>
    </row>
    <row r="6" spans="3:30" x14ac:dyDescent="0.75">
      <c r="C6" s="3"/>
      <c r="G6" s="4"/>
      <c r="J6" s="3"/>
      <c r="K6" t="s">
        <v>13</v>
      </c>
      <c r="L6" t="s">
        <v>14</v>
      </c>
      <c r="M6" s="4"/>
    </row>
    <row r="7" spans="3:30" x14ac:dyDescent="0.75">
      <c r="C7" s="3" t="s">
        <v>5</v>
      </c>
      <c r="D7" t="s">
        <v>6</v>
      </c>
      <c r="E7" t="s">
        <v>7</v>
      </c>
      <c r="F7" t="s">
        <v>8</v>
      </c>
      <c r="G7" s="4" t="s">
        <v>9</v>
      </c>
      <c r="J7" s="3" t="s">
        <v>11</v>
      </c>
      <c r="K7" s="12">
        <f>Revenues!K7</f>
        <v>1000</v>
      </c>
      <c r="L7" s="12">
        <f>K7</f>
        <v>1000</v>
      </c>
      <c r="M7" s="4"/>
    </row>
    <row r="8" spans="3:30" x14ac:dyDescent="0.75">
      <c r="C8" s="3" t="s">
        <v>1</v>
      </c>
      <c r="D8" s="31">
        <f>Summary!C19</f>
        <v>0.33</v>
      </c>
      <c r="E8" s="31">
        <f>Summary!C29</f>
        <v>0.2</v>
      </c>
      <c r="F8" s="31">
        <f>Summary!C38</f>
        <v>0.2</v>
      </c>
      <c r="G8" s="6">
        <f>E8*F8</f>
        <v>4.0000000000000008E-2</v>
      </c>
      <c r="J8" s="3" t="s">
        <v>12</v>
      </c>
      <c r="K8" s="16">
        <v>500</v>
      </c>
      <c r="L8" s="19">
        <f>SUM(G20:G119)</f>
        <v>508.66249999999991</v>
      </c>
      <c r="M8" s="27">
        <f>L8/K8-1</f>
        <v>1.7324999999999813E-2</v>
      </c>
    </row>
    <row r="9" spans="3:30" ht="15.5" thickBot="1" x14ac:dyDescent="0.9">
      <c r="C9" s="3" t="s">
        <v>2</v>
      </c>
      <c r="D9" s="31">
        <f>Summary!C18</f>
        <v>0.33</v>
      </c>
      <c r="E9" s="31">
        <f>Summary!C28</f>
        <v>0.1</v>
      </c>
      <c r="F9" s="31">
        <f>Summary!C37</f>
        <v>0.1</v>
      </c>
      <c r="G9" s="6">
        <f>E9*F9</f>
        <v>1.0000000000000002E-2</v>
      </c>
      <c r="J9" s="3" t="s">
        <v>15</v>
      </c>
      <c r="K9">
        <f>K7-K8</f>
        <v>500</v>
      </c>
      <c r="L9" s="19">
        <f>L7-L8</f>
        <v>491.33750000000009</v>
      </c>
      <c r="M9" s="4"/>
    </row>
    <row r="10" spans="3:30" ht="15.5" thickBot="1" x14ac:dyDescent="0.9">
      <c r="C10" s="3" t="s">
        <v>3</v>
      </c>
      <c r="D10" s="31">
        <f>Summary!C17</f>
        <v>0.33</v>
      </c>
      <c r="E10" s="31">
        <f>Summary!C27</f>
        <v>0.05</v>
      </c>
      <c r="F10" s="31">
        <f>Summary!C36</f>
        <v>0.05</v>
      </c>
      <c r="G10" s="6">
        <f>E10*F10</f>
        <v>2.5000000000000005E-3</v>
      </c>
      <c r="J10" s="7" t="s">
        <v>16</v>
      </c>
      <c r="K10" s="17">
        <f>K9/K7</f>
        <v>0.5</v>
      </c>
      <c r="L10" s="17">
        <f>L9/L7</f>
        <v>0.49133750000000009</v>
      </c>
      <c r="M10" s="22">
        <f>L10-K10</f>
        <v>-8.6624999999999064E-3</v>
      </c>
    </row>
    <row r="11" spans="3:30" ht="15.5" thickBot="1" x14ac:dyDescent="0.9">
      <c r="C11" s="7" t="s">
        <v>4</v>
      </c>
      <c r="D11" s="32">
        <f>Summary!C16</f>
        <v>1.0000000000000009E-2</v>
      </c>
      <c r="E11" s="32">
        <f>Summary!C26</f>
        <v>0</v>
      </c>
      <c r="F11" s="32">
        <f>Summary!C35</f>
        <v>0</v>
      </c>
      <c r="G11" s="8">
        <f>E11*F11</f>
        <v>0</v>
      </c>
    </row>
    <row r="12" spans="3:30" x14ac:dyDescent="0.75">
      <c r="J12" s="10"/>
      <c r="K12" s="10"/>
      <c r="L12" s="10"/>
      <c r="M12" s="10"/>
      <c r="N12" s="10"/>
    </row>
    <row r="13" spans="3:30" hidden="1" outlineLevel="1" x14ac:dyDescent="0.75">
      <c r="C13" s="11" t="s">
        <v>20</v>
      </c>
      <c r="D13" s="1"/>
      <c r="E13" s="2"/>
    </row>
    <row r="14" spans="3:30" hidden="1" outlineLevel="1" x14ac:dyDescent="0.75">
      <c r="C14" s="3" t="s">
        <v>1</v>
      </c>
      <c r="D14" s="12">
        <f>D8*100</f>
        <v>33</v>
      </c>
      <c r="E14" s="14">
        <f>G8</f>
        <v>4.0000000000000008E-2</v>
      </c>
    </row>
    <row r="15" spans="3:30" hidden="1" outlineLevel="1" x14ac:dyDescent="0.75">
      <c r="C15" s="3" t="s">
        <v>2</v>
      </c>
      <c r="D15" s="12">
        <f>D9*100</f>
        <v>33</v>
      </c>
      <c r="E15" s="14">
        <f>G9</f>
        <v>1.0000000000000002E-2</v>
      </c>
    </row>
    <row r="16" spans="3:30" hidden="1" outlineLevel="1" x14ac:dyDescent="0.75">
      <c r="C16" s="3" t="s">
        <v>3</v>
      </c>
      <c r="D16" s="12">
        <f>D10*100</f>
        <v>33</v>
      </c>
      <c r="E16" s="14">
        <f>G10</f>
        <v>2.5000000000000005E-3</v>
      </c>
      <c r="AD16" s="26"/>
    </row>
    <row r="17" spans="3:30" ht="15.5" hidden="1" outlineLevel="1" thickBot="1" x14ac:dyDescent="0.9">
      <c r="C17" s="7" t="s">
        <v>4</v>
      </c>
      <c r="D17" s="13">
        <f>D11*100</f>
        <v>1.0000000000000009</v>
      </c>
      <c r="E17" s="15">
        <f>G11</f>
        <v>0</v>
      </c>
      <c r="AD17" s="26"/>
    </row>
    <row r="18" spans="3:30" ht="15" collapsed="1" x14ac:dyDescent="0.8">
      <c r="K18" s="21"/>
      <c r="L18" s="19"/>
      <c r="M18" s="20"/>
      <c r="N18" s="23"/>
    </row>
    <row r="19" spans="3:30" ht="15" x14ac:dyDescent="0.8">
      <c r="C19" s="10" t="s">
        <v>10</v>
      </c>
      <c r="D19" s="10" t="s">
        <v>5</v>
      </c>
      <c r="E19" s="10" t="s">
        <v>17</v>
      </c>
      <c r="F19" s="10" t="s">
        <v>19</v>
      </c>
      <c r="G19" s="10" t="s">
        <v>18</v>
      </c>
      <c r="K19" s="21"/>
      <c r="L19" s="19"/>
      <c r="M19" s="20"/>
      <c r="N19" s="23"/>
      <c r="AD19" s="26"/>
    </row>
    <row r="20" spans="3:30" ht="15" x14ac:dyDescent="0.8">
      <c r="C20">
        <v>1</v>
      </c>
      <c r="D20" t="str">
        <f>IF(C20&lt;=$D$14,$C$14,(IF(C20&lt;=($D$15+$D$14),$C$15,IF(C20&lt;=($D$14+$D$15+$D$16),$C$16,$C$17))))</f>
        <v>Extreme</v>
      </c>
      <c r="E20">
        <f t="shared" ref="E20:E51" si="0">$K$8/100</f>
        <v>5</v>
      </c>
      <c r="F20" s="9">
        <f>VLOOKUP(D20,$C$13:$E$17,3,FALSE)</f>
        <v>4.0000000000000008E-2</v>
      </c>
      <c r="G20">
        <f>E20*(1+F20)</f>
        <v>5.2</v>
      </c>
      <c r="M20" s="20"/>
      <c r="AD20" s="26"/>
    </row>
    <row r="21" spans="3:30" ht="14.45" customHeight="1" x14ac:dyDescent="0.75">
      <c r="C21">
        <v>2</v>
      </c>
      <c r="D21" t="str">
        <f t="shared" ref="D21:D84" si="1">IF(C21&lt;=$D$14,$C$14,(IF(C21&lt;=($D$15+$D$14),$C$15,IF(C21&lt;=($D$14+$D$15+$D$16),$C$16,$C$17))))</f>
        <v>Extreme</v>
      </c>
      <c r="E21">
        <f t="shared" si="0"/>
        <v>5</v>
      </c>
      <c r="F21" s="9">
        <f t="shared" ref="F21:F84" si="2">VLOOKUP(D21,$C$13:$E$17,3,FALSE)</f>
        <v>4.0000000000000008E-2</v>
      </c>
      <c r="G21">
        <f t="shared" ref="G21:G84" si="3">E21*(1+F21)</f>
        <v>5.2</v>
      </c>
      <c r="AD21" s="26"/>
    </row>
    <row r="22" spans="3:30" x14ac:dyDescent="0.75">
      <c r="C22">
        <v>3</v>
      </c>
      <c r="D22" t="str">
        <f t="shared" si="1"/>
        <v>Extreme</v>
      </c>
      <c r="E22">
        <f t="shared" si="0"/>
        <v>5</v>
      </c>
      <c r="F22" s="9">
        <f t="shared" si="2"/>
        <v>4.0000000000000008E-2</v>
      </c>
      <c r="G22">
        <f t="shared" si="3"/>
        <v>5.2</v>
      </c>
      <c r="AD22" s="26"/>
    </row>
    <row r="23" spans="3:30" x14ac:dyDescent="0.75">
      <c r="C23">
        <v>4</v>
      </c>
      <c r="D23" t="str">
        <f t="shared" si="1"/>
        <v>Extreme</v>
      </c>
      <c r="E23">
        <f t="shared" si="0"/>
        <v>5</v>
      </c>
      <c r="F23" s="9">
        <f t="shared" si="2"/>
        <v>4.0000000000000008E-2</v>
      </c>
      <c r="G23">
        <f t="shared" si="3"/>
        <v>5.2</v>
      </c>
      <c r="AD23" s="26"/>
    </row>
    <row r="24" spans="3:30" x14ac:dyDescent="0.75">
      <c r="C24">
        <v>5</v>
      </c>
      <c r="D24" t="str">
        <f t="shared" si="1"/>
        <v>Extreme</v>
      </c>
      <c r="E24">
        <f t="shared" si="0"/>
        <v>5</v>
      </c>
      <c r="F24" s="9">
        <f t="shared" si="2"/>
        <v>4.0000000000000008E-2</v>
      </c>
      <c r="G24">
        <f t="shared" si="3"/>
        <v>5.2</v>
      </c>
      <c r="AD24" s="26"/>
    </row>
    <row r="25" spans="3:30" x14ac:dyDescent="0.75">
      <c r="C25">
        <v>6</v>
      </c>
      <c r="D25" t="str">
        <f t="shared" si="1"/>
        <v>Extreme</v>
      </c>
      <c r="E25">
        <f t="shared" si="0"/>
        <v>5</v>
      </c>
      <c r="F25" s="9">
        <f t="shared" si="2"/>
        <v>4.0000000000000008E-2</v>
      </c>
      <c r="G25">
        <f t="shared" si="3"/>
        <v>5.2</v>
      </c>
      <c r="AD25" s="26"/>
    </row>
    <row r="26" spans="3:30" x14ac:dyDescent="0.75">
      <c r="C26">
        <v>7</v>
      </c>
      <c r="D26" t="str">
        <f t="shared" si="1"/>
        <v>Extreme</v>
      </c>
      <c r="E26">
        <f t="shared" si="0"/>
        <v>5</v>
      </c>
      <c r="F26" s="9">
        <f t="shared" si="2"/>
        <v>4.0000000000000008E-2</v>
      </c>
      <c r="G26">
        <f t="shared" si="3"/>
        <v>5.2</v>
      </c>
      <c r="AD26" s="26"/>
    </row>
    <row r="27" spans="3:30" x14ac:dyDescent="0.75">
      <c r="C27">
        <v>8</v>
      </c>
      <c r="D27" t="str">
        <f t="shared" si="1"/>
        <v>Extreme</v>
      </c>
      <c r="E27">
        <f t="shared" si="0"/>
        <v>5</v>
      </c>
      <c r="F27" s="9">
        <f t="shared" si="2"/>
        <v>4.0000000000000008E-2</v>
      </c>
      <c r="G27">
        <f t="shared" si="3"/>
        <v>5.2</v>
      </c>
      <c r="AD27" s="26"/>
    </row>
    <row r="28" spans="3:30" x14ac:dyDescent="0.75">
      <c r="C28">
        <v>9</v>
      </c>
      <c r="D28" t="str">
        <f t="shared" si="1"/>
        <v>Extreme</v>
      </c>
      <c r="E28">
        <f t="shared" si="0"/>
        <v>5</v>
      </c>
      <c r="F28" s="9">
        <f t="shared" si="2"/>
        <v>4.0000000000000008E-2</v>
      </c>
      <c r="G28">
        <f t="shared" si="3"/>
        <v>5.2</v>
      </c>
      <c r="AD28" s="26"/>
    </row>
    <row r="29" spans="3:30" x14ac:dyDescent="0.75">
      <c r="C29">
        <v>10</v>
      </c>
      <c r="D29" t="str">
        <f t="shared" si="1"/>
        <v>Extreme</v>
      </c>
      <c r="E29">
        <f t="shared" si="0"/>
        <v>5</v>
      </c>
      <c r="F29" s="9">
        <f t="shared" si="2"/>
        <v>4.0000000000000008E-2</v>
      </c>
      <c r="G29">
        <f t="shared" si="3"/>
        <v>5.2</v>
      </c>
      <c r="AD29" s="26"/>
    </row>
    <row r="30" spans="3:30" x14ac:dyDescent="0.75">
      <c r="C30">
        <v>11</v>
      </c>
      <c r="D30" t="str">
        <f t="shared" si="1"/>
        <v>Extreme</v>
      </c>
      <c r="E30">
        <f t="shared" si="0"/>
        <v>5</v>
      </c>
      <c r="F30" s="9">
        <f t="shared" si="2"/>
        <v>4.0000000000000008E-2</v>
      </c>
      <c r="G30">
        <f t="shared" si="3"/>
        <v>5.2</v>
      </c>
      <c r="AD30" s="26"/>
    </row>
    <row r="31" spans="3:30" x14ac:dyDescent="0.75">
      <c r="C31">
        <v>12</v>
      </c>
      <c r="D31" t="str">
        <f t="shared" si="1"/>
        <v>Extreme</v>
      </c>
      <c r="E31">
        <f t="shared" si="0"/>
        <v>5</v>
      </c>
      <c r="F31" s="9">
        <f t="shared" si="2"/>
        <v>4.0000000000000008E-2</v>
      </c>
      <c r="G31">
        <f t="shared" si="3"/>
        <v>5.2</v>
      </c>
    </row>
    <row r="32" spans="3:30" x14ac:dyDescent="0.75">
      <c r="C32">
        <v>13</v>
      </c>
      <c r="D32" t="str">
        <f t="shared" si="1"/>
        <v>Extreme</v>
      </c>
      <c r="E32">
        <f t="shared" si="0"/>
        <v>5</v>
      </c>
      <c r="F32" s="9">
        <f t="shared" si="2"/>
        <v>4.0000000000000008E-2</v>
      </c>
      <c r="G32">
        <f t="shared" si="3"/>
        <v>5.2</v>
      </c>
    </row>
    <row r="33" spans="3:7" x14ac:dyDescent="0.75">
      <c r="C33">
        <v>14</v>
      </c>
      <c r="D33" t="str">
        <f t="shared" si="1"/>
        <v>Extreme</v>
      </c>
      <c r="E33">
        <f t="shared" si="0"/>
        <v>5</v>
      </c>
      <c r="F33" s="9">
        <f t="shared" si="2"/>
        <v>4.0000000000000008E-2</v>
      </c>
      <c r="G33">
        <f t="shared" si="3"/>
        <v>5.2</v>
      </c>
    </row>
    <row r="34" spans="3:7" x14ac:dyDescent="0.75">
      <c r="C34">
        <v>15</v>
      </c>
      <c r="D34" t="str">
        <f t="shared" si="1"/>
        <v>Extreme</v>
      </c>
      <c r="E34">
        <f t="shared" si="0"/>
        <v>5</v>
      </c>
      <c r="F34" s="9">
        <f t="shared" si="2"/>
        <v>4.0000000000000008E-2</v>
      </c>
      <c r="G34">
        <f t="shared" si="3"/>
        <v>5.2</v>
      </c>
    </row>
    <row r="35" spans="3:7" x14ac:dyDescent="0.75">
      <c r="C35">
        <v>16</v>
      </c>
      <c r="D35" t="str">
        <f t="shared" si="1"/>
        <v>Extreme</v>
      </c>
      <c r="E35">
        <f t="shared" si="0"/>
        <v>5</v>
      </c>
      <c r="F35" s="9">
        <f t="shared" si="2"/>
        <v>4.0000000000000008E-2</v>
      </c>
      <c r="G35">
        <f t="shared" si="3"/>
        <v>5.2</v>
      </c>
    </row>
    <row r="36" spans="3:7" x14ac:dyDescent="0.75">
      <c r="C36">
        <v>17</v>
      </c>
      <c r="D36" t="str">
        <f t="shared" si="1"/>
        <v>Extreme</v>
      </c>
      <c r="E36">
        <f t="shared" si="0"/>
        <v>5</v>
      </c>
      <c r="F36" s="9">
        <f t="shared" si="2"/>
        <v>4.0000000000000008E-2</v>
      </c>
      <c r="G36">
        <f t="shared" si="3"/>
        <v>5.2</v>
      </c>
    </row>
    <row r="37" spans="3:7" x14ac:dyDescent="0.75">
      <c r="C37">
        <v>18</v>
      </c>
      <c r="D37" t="str">
        <f t="shared" si="1"/>
        <v>Extreme</v>
      </c>
      <c r="E37">
        <f t="shared" si="0"/>
        <v>5</v>
      </c>
      <c r="F37" s="9">
        <f t="shared" si="2"/>
        <v>4.0000000000000008E-2</v>
      </c>
      <c r="G37">
        <f t="shared" si="3"/>
        <v>5.2</v>
      </c>
    </row>
    <row r="38" spans="3:7" x14ac:dyDescent="0.75">
      <c r="C38">
        <v>19</v>
      </c>
      <c r="D38" t="str">
        <f t="shared" si="1"/>
        <v>Extreme</v>
      </c>
      <c r="E38">
        <f t="shared" si="0"/>
        <v>5</v>
      </c>
      <c r="F38" s="9">
        <f t="shared" si="2"/>
        <v>4.0000000000000008E-2</v>
      </c>
      <c r="G38">
        <f t="shared" si="3"/>
        <v>5.2</v>
      </c>
    </row>
    <row r="39" spans="3:7" x14ac:dyDescent="0.75">
      <c r="C39">
        <v>20</v>
      </c>
      <c r="D39" t="str">
        <f t="shared" si="1"/>
        <v>Extreme</v>
      </c>
      <c r="E39">
        <f t="shared" si="0"/>
        <v>5</v>
      </c>
      <c r="F39" s="9">
        <f t="shared" si="2"/>
        <v>4.0000000000000008E-2</v>
      </c>
      <c r="G39">
        <f t="shared" si="3"/>
        <v>5.2</v>
      </c>
    </row>
    <row r="40" spans="3:7" x14ac:dyDescent="0.75">
      <c r="C40">
        <v>21</v>
      </c>
      <c r="D40" t="str">
        <f t="shared" si="1"/>
        <v>Extreme</v>
      </c>
      <c r="E40">
        <f t="shared" si="0"/>
        <v>5</v>
      </c>
      <c r="F40" s="9">
        <f t="shared" si="2"/>
        <v>4.0000000000000008E-2</v>
      </c>
      <c r="G40">
        <f t="shared" si="3"/>
        <v>5.2</v>
      </c>
    </row>
    <row r="41" spans="3:7" x14ac:dyDescent="0.75">
      <c r="C41">
        <v>22</v>
      </c>
      <c r="D41" t="str">
        <f t="shared" si="1"/>
        <v>Extreme</v>
      </c>
      <c r="E41">
        <f t="shared" si="0"/>
        <v>5</v>
      </c>
      <c r="F41" s="9">
        <f t="shared" si="2"/>
        <v>4.0000000000000008E-2</v>
      </c>
      <c r="G41">
        <f t="shared" si="3"/>
        <v>5.2</v>
      </c>
    </row>
    <row r="42" spans="3:7" x14ac:dyDescent="0.75">
      <c r="C42">
        <v>23</v>
      </c>
      <c r="D42" t="str">
        <f t="shared" si="1"/>
        <v>Extreme</v>
      </c>
      <c r="E42">
        <f t="shared" si="0"/>
        <v>5</v>
      </c>
      <c r="F42" s="9">
        <f t="shared" si="2"/>
        <v>4.0000000000000008E-2</v>
      </c>
      <c r="G42">
        <f t="shared" si="3"/>
        <v>5.2</v>
      </c>
    </row>
    <row r="43" spans="3:7" x14ac:dyDescent="0.75">
      <c r="C43">
        <v>24</v>
      </c>
      <c r="D43" t="str">
        <f t="shared" si="1"/>
        <v>Extreme</v>
      </c>
      <c r="E43">
        <f t="shared" si="0"/>
        <v>5</v>
      </c>
      <c r="F43" s="9">
        <f t="shared" si="2"/>
        <v>4.0000000000000008E-2</v>
      </c>
      <c r="G43">
        <f t="shared" si="3"/>
        <v>5.2</v>
      </c>
    </row>
    <row r="44" spans="3:7" x14ac:dyDescent="0.75">
      <c r="C44">
        <v>25</v>
      </c>
      <c r="D44" t="str">
        <f t="shared" si="1"/>
        <v>Extreme</v>
      </c>
      <c r="E44">
        <f t="shared" si="0"/>
        <v>5</v>
      </c>
      <c r="F44" s="9">
        <f t="shared" si="2"/>
        <v>4.0000000000000008E-2</v>
      </c>
      <c r="G44">
        <f t="shared" si="3"/>
        <v>5.2</v>
      </c>
    </row>
    <row r="45" spans="3:7" x14ac:dyDescent="0.75">
      <c r="C45">
        <v>26</v>
      </c>
      <c r="D45" t="str">
        <f t="shared" si="1"/>
        <v>Extreme</v>
      </c>
      <c r="E45">
        <f t="shared" si="0"/>
        <v>5</v>
      </c>
      <c r="F45" s="9">
        <f t="shared" si="2"/>
        <v>4.0000000000000008E-2</v>
      </c>
      <c r="G45">
        <f t="shared" si="3"/>
        <v>5.2</v>
      </c>
    </row>
    <row r="46" spans="3:7" x14ac:dyDescent="0.75">
      <c r="C46">
        <v>27</v>
      </c>
      <c r="D46" t="str">
        <f t="shared" si="1"/>
        <v>Extreme</v>
      </c>
      <c r="E46">
        <f t="shared" si="0"/>
        <v>5</v>
      </c>
      <c r="F46" s="9">
        <f t="shared" si="2"/>
        <v>4.0000000000000008E-2</v>
      </c>
      <c r="G46">
        <f t="shared" si="3"/>
        <v>5.2</v>
      </c>
    </row>
    <row r="47" spans="3:7" x14ac:dyDescent="0.75">
      <c r="C47">
        <v>28</v>
      </c>
      <c r="D47" t="str">
        <f t="shared" si="1"/>
        <v>Extreme</v>
      </c>
      <c r="E47">
        <f t="shared" si="0"/>
        <v>5</v>
      </c>
      <c r="F47" s="9">
        <f t="shared" si="2"/>
        <v>4.0000000000000008E-2</v>
      </c>
      <c r="G47">
        <f t="shared" si="3"/>
        <v>5.2</v>
      </c>
    </row>
    <row r="48" spans="3:7" x14ac:dyDescent="0.75">
      <c r="C48">
        <v>29</v>
      </c>
      <c r="D48" t="str">
        <f t="shared" si="1"/>
        <v>Extreme</v>
      </c>
      <c r="E48">
        <f t="shared" si="0"/>
        <v>5</v>
      </c>
      <c r="F48" s="9">
        <f t="shared" si="2"/>
        <v>4.0000000000000008E-2</v>
      </c>
      <c r="G48">
        <f t="shared" si="3"/>
        <v>5.2</v>
      </c>
    </row>
    <row r="49" spans="3:7" x14ac:dyDescent="0.75">
      <c r="C49">
        <v>30</v>
      </c>
      <c r="D49" t="str">
        <f t="shared" si="1"/>
        <v>Extreme</v>
      </c>
      <c r="E49">
        <f t="shared" si="0"/>
        <v>5</v>
      </c>
      <c r="F49" s="9">
        <f t="shared" si="2"/>
        <v>4.0000000000000008E-2</v>
      </c>
      <c r="G49">
        <f t="shared" si="3"/>
        <v>5.2</v>
      </c>
    </row>
    <row r="50" spans="3:7" x14ac:dyDescent="0.75">
      <c r="C50">
        <v>31</v>
      </c>
      <c r="D50" t="str">
        <f t="shared" si="1"/>
        <v>Extreme</v>
      </c>
      <c r="E50">
        <f t="shared" si="0"/>
        <v>5</v>
      </c>
      <c r="F50" s="9">
        <f t="shared" si="2"/>
        <v>4.0000000000000008E-2</v>
      </c>
      <c r="G50">
        <f t="shared" si="3"/>
        <v>5.2</v>
      </c>
    </row>
    <row r="51" spans="3:7" x14ac:dyDescent="0.75">
      <c r="C51">
        <v>32</v>
      </c>
      <c r="D51" t="str">
        <f t="shared" si="1"/>
        <v>Extreme</v>
      </c>
      <c r="E51">
        <f t="shared" si="0"/>
        <v>5</v>
      </c>
      <c r="F51" s="9">
        <f t="shared" si="2"/>
        <v>4.0000000000000008E-2</v>
      </c>
      <c r="G51">
        <f t="shared" si="3"/>
        <v>5.2</v>
      </c>
    </row>
    <row r="52" spans="3:7" x14ac:dyDescent="0.75">
      <c r="C52">
        <v>33</v>
      </c>
      <c r="D52" t="str">
        <f t="shared" si="1"/>
        <v>Extreme</v>
      </c>
      <c r="E52">
        <f t="shared" ref="E52:E83" si="4">$K$8/100</f>
        <v>5</v>
      </c>
      <c r="F52" s="9">
        <f t="shared" si="2"/>
        <v>4.0000000000000008E-2</v>
      </c>
      <c r="G52">
        <f t="shared" si="3"/>
        <v>5.2</v>
      </c>
    </row>
    <row r="53" spans="3:7" x14ac:dyDescent="0.75">
      <c r="C53">
        <v>34</v>
      </c>
      <c r="D53" t="str">
        <f t="shared" si="1"/>
        <v>Moderate</v>
      </c>
      <c r="E53">
        <f t="shared" si="4"/>
        <v>5</v>
      </c>
      <c r="F53" s="9">
        <f t="shared" si="2"/>
        <v>1.0000000000000002E-2</v>
      </c>
      <c r="G53">
        <f t="shared" si="3"/>
        <v>5.05</v>
      </c>
    </row>
    <row r="54" spans="3:7" x14ac:dyDescent="0.75">
      <c r="C54">
        <v>35</v>
      </c>
      <c r="D54" t="str">
        <f t="shared" si="1"/>
        <v>Moderate</v>
      </c>
      <c r="E54">
        <f t="shared" si="4"/>
        <v>5</v>
      </c>
      <c r="F54" s="9">
        <f t="shared" si="2"/>
        <v>1.0000000000000002E-2</v>
      </c>
      <c r="G54">
        <f t="shared" si="3"/>
        <v>5.05</v>
      </c>
    </row>
    <row r="55" spans="3:7" x14ac:dyDescent="0.75">
      <c r="C55">
        <v>36</v>
      </c>
      <c r="D55" t="str">
        <f t="shared" si="1"/>
        <v>Moderate</v>
      </c>
      <c r="E55">
        <f t="shared" si="4"/>
        <v>5</v>
      </c>
      <c r="F55" s="9">
        <f t="shared" si="2"/>
        <v>1.0000000000000002E-2</v>
      </c>
      <c r="G55">
        <f t="shared" si="3"/>
        <v>5.05</v>
      </c>
    </row>
    <row r="56" spans="3:7" x14ac:dyDescent="0.75">
      <c r="C56">
        <v>37</v>
      </c>
      <c r="D56" t="str">
        <f t="shared" si="1"/>
        <v>Moderate</v>
      </c>
      <c r="E56">
        <f t="shared" si="4"/>
        <v>5</v>
      </c>
      <c r="F56" s="9">
        <f t="shared" si="2"/>
        <v>1.0000000000000002E-2</v>
      </c>
      <c r="G56">
        <f t="shared" si="3"/>
        <v>5.05</v>
      </c>
    </row>
    <row r="57" spans="3:7" x14ac:dyDescent="0.75">
      <c r="C57">
        <v>38</v>
      </c>
      <c r="D57" t="str">
        <f t="shared" si="1"/>
        <v>Moderate</v>
      </c>
      <c r="E57">
        <f t="shared" si="4"/>
        <v>5</v>
      </c>
      <c r="F57" s="9">
        <f t="shared" si="2"/>
        <v>1.0000000000000002E-2</v>
      </c>
      <c r="G57">
        <f t="shared" si="3"/>
        <v>5.05</v>
      </c>
    </row>
    <row r="58" spans="3:7" x14ac:dyDescent="0.75">
      <c r="C58">
        <v>39</v>
      </c>
      <c r="D58" t="str">
        <f t="shared" si="1"/>
        <v>Moderate</v>
      </c>
      <c r="E58">
        <f t="shared" si="4"/>
        <v>5</v>
      </c>
      <c r="F58" s="9">
        <f t="shared" si="2"/>
        <v>1.0000000000000002E-2</v>
      </c>
      <c r="G58">
        <f t="shared" si="3"/>
        <v>5.05</v>
      </c>
    </row>
    <row r="59" spans="3:7" x14ac:dyDescent="0.75">
      <c r="C59">
        <v>40</v>
      </c>
      <c r="D59" t="str">
        <f t="shared" si="1"/>
        <v>Moderate</v>
      </c>
      <c r="E59">
        <f t="shared" si="4"/>
        <v>5</v>
      </c>
      <c r="F59" s="9">
        <f t="shared" si="2"/>
        <v>1.0000000000000002E-2</v>
      </c>
      <c r="G59">
        <f t="shared" si="3"/>
        <v>5.05</v>
      </c>
    </row>
    <row r="60" spans="3:7" x14ac:dyDescent="0.75">
      <c r="C60">
        <v>41</v>
      </c>
      <c r="D60" t="str">
        <f t="shared" si="1"/>
        <v>Moderate</v>
      </c>
      <c r="E60">
        <f t="shared" si="4"/>
        <v>5</v>
      </c>
      <c r="F60" s="9">
        <f t="shared" si="2"/>
        <v>1.0000000000000002E-2</v>
      </c>
      <c r="G60">
        <f t="shared" si="3"/>
        <v>5.05</v>
      </c>
    </row>
    <row r="61" spans="3:7" x14ac:dyDescent="0.75">
      <c r="C61">
        <v>42</v>
      </c>
      <c r="D61" t="str">
        <f t="shared" si="1"/>
        <v>Moderate</v>
      </c>
      <c r="E61">
        <f t="shared" si="4"/>
        <v>5</v>
      </c>
      <c r="F61" s="9">
        <f t="shared" si="2"/>
        <v>1.0000000000000002E-2</v>
      </c>
      <c r="G61">
        <f t="shared" si="3"/>
        <v>5.05</v>
      </c>
    </row>
    <row r="62" spans="3:7" x14ac:dyDescent="0.75">
      <c r="C62">
        <v>43</v>
      </c>
      <c r="D62" t="str">
        <f t="shared" si="1"/>
        <v>Moderate</v>
      </c>
      <c r="E62">
        <f t="shared" si="4"/>
        <v>5</v>
      </c>
      <c r="F62" s="9">
        <f t="shared" si="2"/>
        <v>1.0000000000000002E-2</v>
      </c>
      <c r="G62">
        <f t="shared" si="3"/>
        <v>5.05</v>
      </c>
    </row>
    <row r="63" spans="3:7" x14ac:dyDescent="0.75">
      <c r="C63">
        <v>44</v>
      </c>
      <c r="D63" t="str">
        <f t="shared" si="1"/>
        <v>Moderate</v>
      </c>
      <c r="E63">
        <f t="shared" si="4"/>
        <v>5</v>
      </c>
      <c r="F63" s="9">
        <f t="shared" si="2"/>
        <v>1.0000000000000002E-2</v>
      </c>
      <c r="G63">
        <f t="shared" si="3"/>
        <v>5.05</v>
      </c>
    </row>
    <row r="64" spans="3:7" x14ac:dyDescent="0.75">
      <c r="C64">
        <v>45</v>
      </c>
      <c r="D64" t="str">
        <f t="shared" si="1"/>
        <v>Moderate</v>
      </c>
      <c r="E64">
        <f t="shared" si="4"/>
        <v>5</v>
      </c>
      <c r="F64" s="9">
        <f t="shared" si="2"/>
        <v>1.0000000000000002E-2</v>
      </c>
      <c r="G64">
        <f t="shared" si="3"/>
        <v>5.05</v>
      </c>
    </row>
    <row r="65" spans="3:7" x14ac:dyDescent="0.75">
      <c r="C65">
        <v>46</v>
      </c>
      <c r="D65" t="str">
        <f t="shared" si="1"/>
        <v>Moderate</v>
      </c>
      <c r="E65">
        <f t="shared" si="4"/>
        <v>5</v>
      </c>
      <c r="F65" s="9">
        <f t="shared" si="2"/>
        <v>1.0000000000000002E-2</v>
      </c>
      <c r="G65">
        <f t="shared" si="3"/>
        <v>5.05</v>
      </c>
    </row>
    <row r="66" spans="3:7" x14ac:dyDescent="0.75">
      <c r="C66">
        <v>47</v>
      </c>
      <c r="D66" t="str">
        <f t="shared" si="1"/>
        <v>Moderate</v>
      </c>
      <c r="E66">
        <f t="shared" si="4"/>
        <v>5</v>
      </c>
      <c r="F66" s="9">
        <f t="shared" si="2"/>
        <v>1.0000000000000002E-2</v>
      </c>
      <c r="G66">
        <f t="shared" si="3"/>
        <v>5.05</v>
      </c>
    </row>
    <row r="67" spans="3:7" x14ac:dyDescent="0.75">
      <c r="C67">
        <v>48</v>
      </c>
      <c r="D67" t="str">
        <f t="shared" si="1"/>
        <v>Moderate</v>
      </c>
      <c r="E67">
        <f t="shared" si="4"/>
        <v>5</v>
      </c>
      <c r="F67" s="9">
        <f t="shared" si="2"/>
        <v>1.0000000000000002E-2</v>
      </c>
      <c r="G67">
        <f t="shared" si="3"/>
        <v>5.05</v>
      </c>
    </row>
    <row r="68" spans="3:7" x14ac:dyDescent="0.75">
      <c r="C68">
        <v>49</v>
      </c>
      <c r="D68" t="str">
        <f t="shared" si="1"/>
        <v>Moderate</v>
      </c>
      <c r="E68">
        <f t="shared" si="4"/>
        <v>5</v>
      </c>
      <c r="F68" s="9">
        <f t="shared" si="2"/>
        <v>1.0000000000000002E-2</v>
      </c>
      <c r="G68">
        <f t="shared" si="3"/>
        <v>5.05</v>
      </c>
    </row>
    <row r="69" spans="3:7" x14ac:dyDescent="0.75">
      <c r="C69">
        <v>50</v>
      </c>
      <c r="D69" t="str">
        <f t="shared" si="1"/>
        <v>Moderate</v>
      </c>
      <c r="E69">
        <f t="shared" si="4"/>
        <v>5</v>
      </c>
      <c r="F69" s="9">
        <f t="shared" si="2"/>
        <v>1.0000000000000002E-2</v>
      </c>
      <c r="G69">
        <f t="shared" si="3"/>
        <v>5.05</v>
      </c>
    </row>
    <row r="70" spans="3:7" x14ac:dyDescent="0.75">
      <c r="C70">
        <v>51</v>
      </c>
      <c r="D70" t="str">
        <f t="shared" si="1"/>
        <v>Moderate</v>
      </c>
      <c r="E70">
        <f t="shared" si="4"/>
        <v>5</v>
      </c>
      <c r="F70" s="9">
        <f t="shared" si="2"/>
        <v>1.0000000000000002E-2</v>
      </c>
      <c r="G70">
        <f t="shared" si="3"/>
        <v>5.05</v>
      </c>
    </row>
    <row r="71" spans="3:7" x14ac:dyDescent="0.75">
      <c r="C71">
        <v>52</v>
      </c>
      <c r="D71" t="str">
        <f t="shared" si="1"/>
        <v>Moderate</v>
      </c>
      <c r="E71">
        <f t="shared" si="4"/>
        <v>5</v>
      </c>
      <c r="F71" s="9">
        <f t="shared" si="2"/>
        <v>1.0000000000000002E-2</v>
      </c>
      <c r="G71">
        <f t="shared" si="3"/>
        <v>5.05</v>
      </c>
    </row>
    <row r="72" spans="3:7" x14ac:dyDescent="0.75">
      <c r="C72">
        <v>53</v>
      </c>
      <c r="D72" t="str">
        <f t="shared" si="1"/>
        <v>Moderate</v>
      </c>
      <c r="E72">
        <f t="shared" si="4"/>
        <v>5</v>
      </c>
      <c r="F72" s="9">
        <f t="shared" si="2"/>
        <v>1.0000000000000002E-2</v>
      </c>
      <c r="G72">
        <f t="shared" si="3"/>
        <v>5.05</v>
      </c>
    </row>
    <row r="73" spans="3:7" x14ac:dyDescent="0.75">
      <c r="C73">
        <v>54</v>
      </c>
      <c r="D73" t="str">
        <f t="shared" si="1"/>
        <v>Moderate</v>
      </c>
      <c r="E73">
        <f t="shared" si="4"/>
        <v>5</v>
      </c>
      <c r="F73" s="9">
        <f t="shared" si="2"/>
        <v>1.0000000000000002E-2</v>
      </c>
      <c r="G73">
        <f t="shared" si="3"/>
        <v>5.05</v>
      </c>
    </row>
    <row r="74" spans="3:7" x14ac:dyDescent="0.75">
      <c r="C74">
        <v>55</v>
      </c>
      <c r="D74" t="str">
        <f t="shared" si="1"/>
        <v>Moderate</v>
      </c>
      <c r="E74">
        <f t="shared" si="4"/>
        <v>5</v>
      </c>
      <c r="F74" s="9">
        <f t="shared" si="2"/>
        <v>1.0000000000000002E-2</v>
      </c>
      <c r="G74">
        <f t="shared" si="3"/>
        <v>5.05</v>
      </c>
    </row>
    <row r="75" spans="3:7" x14ac:dyDescent="0.75">
      <c r="C75">
        <v>56</v>
      </c>
      <c r="D75" t="str">
        <f t="shared" si="1"/>
        <v>Moderate</v>
      </c>
      <c r="E75">
        <f t="shared" si="4"/>
        <v>5</v>
      </c>
      <c r="F75" s="9">
        <f t="shared" si="2"/>
        <v>1.0000000000000002E-2</v>
      </c>
      <c r="G75">
        <f t="shared" si="3"/>
        <v>5.05</v>
      </c>
    </row>
    <row r="76" spans="3:7" x14ac:dyDescent="0.75">
      <c r="C76">
        <v>57</v>
      </c>
      <c r="D76" t="str">
        <f t="shared" si="1"/>
        <v>Moderate</v>
      </c>
      <c r="E76">
        <f t="shared" si="4"/>
        <v>5</v>
      </c>
      <c r="F76" s="9">
        <f t="shared" si="2"/>
        <v>1.0000000000000002E-2</v>
      </c>
      <c r="G76">
        <f t="shared" si="3"/>
        <v>5.05</v>
      </c>
    </row>
    <row r="77" spans="3:7" x14ac:dyDescent="0.75">
      <c r="C77">
        <v>58</v>
      </c>
      <c r="D77" t="str">
        <f t="shared" si="1"/>
        <v>Moderate</v>
      </c>
      <c r="E77">
        <f t="shared" si="4"/>
        <v>5</v>
      </c>
      <c r="F77" s="9">
        <f t="shared" si="2"/>
        <v>1.0000000000000002E-2</v>
      </c>
      <c r="G77">
        <f t="shared" si="3"/>
        <v>5.05</v>
      </c>
    </row>
    <row r="78" spans="3:7" x14ac:dyDescent="0.75">
      <c r="C78">
        <v>59</v>
      </c>
      <c r="D78" t="str">
        <f t="shared" si="1"/>
        <v>Moderate</v>
      </c>
      <c r="E78">
        <f t="shared" si="4"/>
        <v>5</v>
      </c>
      <c r="F78" s="9">
        <f t="shared" si="2"/>
        <v>1.0000000000000002E-2</v>
      </c>
      <c r="G78">
        <f t="shared" si="3"/>
        <v>5.05</v>
      </c>
    </row>
    <row r="79" spans="3:7" x14ac:dyDescent="0.75">
      <c r="C79">
        <v>60</v>
      </c>
      <c r="D79" t="str">
        <f t="shared" si="1"/>
        <v>Moderate</v>
      </c>
      <c r="E79">
        <f t="shared" si="4"/>
        <v>5</v>
      </c>
      <c r="F79" s="9">
        <f t="shared" si="2"/>
        <v>1.0000000000000002E-2</v>
      </c>
      <c r="G79">
        <f t="shared" si="3"/>
        <v>5.05</v>
      </c>
    </row>
    <row r="80" spans="3:7" x14ac:dyDescent="0.75">
      <c r="C80">
        <v>61</v>
      </c>
      <c r="D80" t="str">
        <f t="shared" si="1"/>
        <v>Moderate</v>
      </c>
      <c r="E80">
        <f t="shared" si="4"/>
        <v>5</v>
      </c>
      <c r="F80" s="9">
        <f t="shared" si="2"/>
        <v>1.0000000000000002E-2</v>
      </c>
      <c r="G80">
        <f t="shared" si="3"/>
        <v>5.05</v>
      </c>
    </row>
    <row r="81" spans="3:7" x14ac:dyDescent="0.75">
      <c r="C81">
        <v>62</v>
      </c>
      <c r="D81" t="str">
        <f t="shared" si="1"/>
        <v>Moderate</v>
      </c>
      <c r="E81">
        <f t="shared" si="4"/>
        <v>5</v>
      </c>
      <c r="F81" s="9">
        <f t="shared" si="2"/>
        <v>1.0000000000000002E-2</v>
      </c>
      <c r="G81">
        <f t="shared" si="3"/>
        <v>5.05</v>
      </c>
    </row>
    <row r="82" spans="3:7" x14ac:dyDescent="0.75">
      <c r="C82">
        <v>63</v>
      </c>
      <c r="D82" t="str">
        <f t="shared" si="1"/>
        <v>Moderate</v>
      </c>
      <c r="E82">
        <f t="shared" si="4"/>
        <v>5</v>
      </c>
      <c r="F82" s="9">
        <f t="shared" si="2"/>
        <v>1.0000000000000002E-2</v>
      </c>
      <c r="G82">
        <f t="shared" si="3"/>
        <v>5.05</v>
      </c>
    </row>
    <row r="83" spans="3:7" x14ac:dyDescent="0.75">
      <c r="C83">
        <v>64</v>
      </c>
      <c r="D83" t="str">
        <f t="shared" si="1"/>
        <v>Moderate</v>
      </c>
      <c r="E83">
        <f t="shared" si="4"/>
        <v>5</v>
      </c>
      <c r="F83" s="9">
        <f t="shared" si="2"/>
        <v>1.0000000000000002E-2</v>
      </c>
      <c r="G83">
        <f t="shared" si="3"/>
        <v>5.05</v>
      </c>
    </row>
    <row r="84" spans="3:7" x14ac:dyDescent="0.75">
      <c r="C84">
        <v>65</v>
      </c>
      <c r="D84" t="str">
        <f t="shared" si="1"/>
        <v>Moderate</v>
      </c>
      <c r="E84">
        <f t="shared" ref="E84:E119" si="5">$K$8/100</f>
        <v>5</v>
      </c>
      <c r="F84" s="9">
        <f t="shared" si="2"/>
        <v>1.0000000000000002E-2</v>
      </c>
      <c r="G84">
        <f t="shared" si="3"/>
        <v>5.05</v>
      </c>
    </row>
    <row r="85" spans="3:7" x14ac:dyDescent="0.75">
      <c r="C85">
        <v>66</v>
      </c>
      <c r="D85" t="str">
        <f t="shared" ref="D85:D119" si="6">IF(C85&lt;=$D$14,$C$14,(IF(C85&lt;=($D$15+$D$14),$C$15,IF(C85&lt;=($D$14+$D$15+$D$16),$C$16,$C$17))))</f>
        <v>Moderate</v>
      </c>
      <c r="E85">
        <f t="shared" si="5"/>
        <v>5</v>
      </c>
      <c r="F85" s="9">
        <f t="shared" ref="F85:F119" si="7">VLOOKUP(D85,$C$13:$E$17,3,FALSE)</f>
        <v>1.0000000000000002E-2</v>
      </c>
      <c r="G85">
        <f t="shared" ref="G85:G119" si="8">E85*(1+F85)</f>
        <v>5.05</v>
      </c>
    </row>
    <row r="86" spans="3:7" x14ac:dyDescent="0.75">
      <c r="C86">
        <v>67</v>
      </c>
      <c r="D86" t="str">
        <f t="shared" si="6"/>
        <v>Low</v>
      </c>
      <c r="E86">
        <f t="shared" si="5"/>
        <v>5</v>
      </c>
      <c r="F86" s="9">
        <f t="shared" si="7"/>
        <v>2.5000000000000005E-3</v>
      </c>
      <c r="G86">
        <f t="shared" si="8"/>
        <v>5.0124999999999993</v>
      </c>
    </row>
    <row r="87" spans="3:7" x14ac:dyDescent="0.75">
      <c r="C87">
        <v>68</v>
      </c>
      <c r="D87" t="str">
        <f t="shared" si="6"/>
        <v>Low</v>
      </c>
      <c r="E87">
        <f t="shared" si="5"/>
        <v>5</v>
      </c>
      <c r="F87" s="9">
        <f t="shared" si="7"/>
        <v>2.5000000000000005E-3</v>
      </c>
      <c r="G87">
        <f t="shared" si="8"/>
        <v>5.0124999999999993</v>
      </c>
    </row>
    <row r="88" spans="3:7" x14ac:dyDescent="0.75">
      <c r="C88">
        <v>69</v>
      </c>
      <c r="D88" t="str">
        <f t="shared" si="6"/>
        <v>Low</v>
      </c>
      <c r="E88">
        <f t="shared" si="5"/>
        <v>5</v>
      </c>
      <c r="F88" s="9">
        <f t="shared" si="7"/>
        <v>2.5000000000000005E-3</v>
      </c>
      <c r="G88">
        <f t="shared" si="8"/>
        <v>5.0124999999999993</v>
      </c>
    </row>
    <row r="89" spans="3:7" x14ac:dyDescent="0.75">
      <c r="C89">
        <v>70</v>
      </c>
      <c r="D89" t="str">
        <f t="shared" si="6"/>
        <v>Low</v>
      </c>
      <c r="E89">
        <f t="shared" si="5"/>
        <v>5</v>
      </c>
      <c r="F89" s="9">
        <f t="shared" si="7"/>
        <v>2.5000000000000005E-3</v>
      </c>
      <c r="G89">
        <f t="shared" si="8"/>
        <v>5.0124999999999993</v>
      </c>
    </row>
    <row r="90" spans="3:7" x14ac:dyDescent="0.75">
      <c r="C90">
        <v>71</v>
      </c>
      <c r="D90" t="str">
        <f t="shared" si="6"/>
        <v>Low</v>
      </c>
      <c r="E90">
        <f t="shared" si="5"/>
        <v>5</v>
      </c>
      <c r="F90" s="9">
        <f t="shared" si="7"/>
        <v>2.5000000000000005E-3</v>
      </c>
      <c r="G90">
        <f t="shared" si="8"/>
        <v>5.0124999999999993</v>
      </c>
    </row>
    <row r="91" spans="3:7" x14ac:dyDescent="0.75">
      <c r="C91">
        <v>72</v>
      </c>
      <c r="D91" t="str">
        <f t="shared" si="6"/>
        <v>Low</v>
      </c>
      <c r="E91">
        <f t="shared" si="5"/>
        <v>5</v>
      </c>
      <c r="F91" s="9">
        <f t="shared" si="7"/>
        <v>2.5000000000000005E-3</v>
      </c>
      <c r="G91">
        <f t="shared" si="8"/>
        <v>5.0124999999999993</v>
      </c>
    </row>
    <row r="92" spans="3:7" x14ac:dyDescent="0.75">
      <c r="C92">
        <v>73</v>
      </c>
      <c r="D92" t="str">
        <f t="shared" si="6"/>
        <v>Low</v>
      </c>
      <c r="E92">
        <f t="shared" si="5"/>
        <v>5</v>
      </c>
      <c r="F92" s="9">
        <f t="shared" si="7"/>
        <v>2.5000000000000005E-3</v>
      </c>
      <c r="G92">
        <f t="shared" si="8"/>
        <v>5.0124999999999993</v>
      </c>
    </row>
    <row r="93" spans="3:7" x14ac:dyDescent="0.75">
      <c r="C93">
        <v>74</v>
      </c>
      <c r="D93" t="str">
        <f t="shared" si="6"/>
        <v>Low</v>
      </c>
      <c r="E93">
        <f t="shared" si="5"/>
        <v>5</v>
      </c>
      <c r="F93" s="9">
        <f t="shared" si="7"/>
        <v>2.5000000000000005E-3</v>
      </c>
      <c r="G93">
        <f t="shared" si="8"/>
        <v>5.0124999999999993</v>
      </c>
    </row>
    <row r="94" spans="3:7" x14ac:dyDescent="0.75">
      <c r="C94">
        <v>75</v>
      </c>
      <c r="D94" t="str">
        <f t="shared" si="6"/>
        <v>Low</v>
      </c>
      <c r="E94">
        <f t="shared" si="5"/>
        <v>5</v>
      </c>
      <c r="F94" s="9">
        <f t="shared" si="7"/>
        <v>2.5000000000000005E-3</v>
      </c>
      <c r="G94">
        <f t="shared" si="8"/>
        <v>5.0124999999999993</v>
      </c>
    </row>
    <row r="95" spans="3:7" x14ac:dyDescent="0.75">
      <c r="C95">
        <v>76</v>
      </c>
      <c r="D95" t="str">
        <f t="shared" si="6"/>
        <v>Low</v>
      </c>
      <c r="E95">
        <f t="shared" si="5"/>
        <v>5</v>
      </c>
      <c r="F95" s="9">
        <f t="shared" si="7"/>
        <v>2.5000000000000005E-3</v>
      </c>
      <c r="G95">
        <f t="shared" si="8"/>
        <v>5.0124999999999993</v>
      </c>
    </row>
    <row r="96" spans="3:7" x14ac:dyDescent="0.75">
      <c r="C96">
        <v>77</v>
      </c>
      <c r="D96" t="str">
        <f t="shared" si="6"/>
        <v>Low</v>
      </c>
      <c r="E96">
        <f t="shared" si="5"/>
        <v>5</v>
      </c>
      <c r="F96" s="9">
        <f t="shared" si="7"/>
        <v>2.5000000000000005E-3</v>
      </c>
      <c r="G96">
        <f t="shared" si="8"/>
        <v>5.0124999999999993</v>
      </c>
    </row>
    <row r="97" spans="3:7" x14ac:dyDescent="0.75">
      <c r="C97">
        <v>78</v>
      </c>
      <c r="D97" t="str">
        <f t="shared" si="6"/>
        <v>Low</v>
      </c>
      <c r="E97">
        <f t="shared" si="5"/>
        <v>5</v>
      </c>
      <c r="F97" s="9">
        <f t="shared" si="7"/>
        <v>2.5000000000000005E-3</v>
      </c>
      <c r="G97">
        <f t="shared" si="8"/>
        <v>5.0124999999999993</v>
      </c>
    </row>
    <row r="98" spans="3:7" x14ac:dyDescent="0.75">
      <c r="C98">
        <v>79</v>
      </c>
      <c r="D98" t="str">
        <f t="shared" si="6"/>
        <v>Low</v>
      </c>
      <c r="E98">
        <f t="shared" si="5"/>
        <v>5</v>
      </c>
      <c r="F98" s="9">
        <f t="shared" si="7"/>
        <v>2.5000000000000005E-3</v>
      </c>
      <c r="G98">
        <f t="shared" si="8"/>
        <v>5.0124999999999993</v>
      </c>
    </row>
    <row r="99" spans="3:7" x14ac:dyDescent="0.75">
      <c r="C99">
        <v>80</v>
      </c>
      <c r="D99" t="str">
        <f t="shared" si="6"/>
        <v>Low</v>
      </c>
      <c r="E99">
        <f t="shared" si="5"/>
        <v>5</v>
      </c>
      <c r="F99" s="9">
        <f t="shared" si="7"/>
        <v>2.5000000000000005E-3</v>
      </c>
      <c r="G99">
        <f t="shared" si="8"/>
        <v>5.0124999999999993</v>
      </c>
    </row>
    <row r="100" spans="3:7" x14ac:dyDescent="0.75">
      <c r="C100">
        <v>81</v>
      </c>
      <c r="D100" t="str">
        <f t="shared" si="6"/>
        <v>Low</v>
      </c>
      <c r="E100">
        <f t="shared" si="5"/>
        <v>5</v>
      </c>
      <c r="F100" s="9">
        <f t="shared" si="7"/>
        <v>2.5000000000000005E-3</v>
      </c>
      <c r="G100">
        <f t="shared" si="8"/>
        <v>5.0124999999999993</v>
      </c>
    </row>
    <row r="101" spans="3:7" x14ac:dyDescent="0.75">
      <c r="C101">
        <v>82</v>
      </c>
      <c r="D101" t="str">
        <f t="shared" si="6"/>
        <v>Low</v>
      </c>
      <c r="E101">
        <f t="shared" si="5"/>
        <v>5</v>
      </c>
      <c r="F101" s="9">
        <f t="shared" si="7"/>
        <v>2.5000000000000005E-3</v>
      </c>
      <c r="G101">
        <f t="shared" si="8"/>
        <v>5.0124999999999993</v>
      </c>
    </row>
    <row r="102" spans="3:7" x14ac:dyDescent="0.75">
      <c r="C102">
        <v>83</v>
      </c>
      <c r="D102" t="str">
        <f t="shared" si="6"/>
        <v>Low</v>
      </c>
      <c r="E102">
        <f t="shared" si="5"/>
        <v>5</v>
      </c>
      <c r="F102" s="9">
        <f t="shared" si="7"/>
        <v>2.5000000000000005E-3</v>
      </c>
      <c r="G102">
        <f t="shared" si="8"/>
        <v>5.0124999999999993</v>
      </c>
    </row>
    <row r="103" spans="3:7" x14ac:dyDescent="0.75">
      <c r="C103">
        <v>84</v>
      </c>
      <c r="D103" t="str">
        <f t="shared" si="6"/>
        <v>Low</v>
      </c>
      <c r="E103">
        <f t="shared" si="5"/>
        <v>5</v>
      </c>
      <c r="F103" s="9">
        <f t="shared" si="7"/>
        <v>2.5000000000000005E-3</v>
      </c>
      <c r="G103">
        <f t="shared" si="8"/>
        <v>5.0124999999999993</v>
      </c>
    </row>
    <row r="104" spans="3:7" x14ac:dyDescent="0.75">
      <c r="C104">
        <v>85</v>
      </c>
      <c r="D104" t="str">
        <f t="shared" si="6"/>
        <v>Low</v>
      </c>
      <c r="E104">
        <f t="shared" si="5"/>
        <v>5</v>
      </c>
      <c r="F104" s="9">
        <f t="shared" si="7"/>
        <v>2.5000000000000005E-3</v>
      </c>
      <c r="G104">
        <f t="shared" si="8"/>
        <v>5.0124999999999993</v>
      </c>
    </row>
    <row r="105" spans="3:7" x14ac:dyDescent="0.75">
      <c r="C105">
        <v>86</v>
      </c>
      <c r="D105" t="str">
        <f t="shared" si="6"/>
        <v>Low</v>
      </c>
      <c r="E105">
        <f t="shared" si="5"/>
        <v>5</v>
      </c>
      <c r="F105" s="9">
        <f t="shared" si="7"/>
        <v>2.5000000000000005E-3</v>
      </c>
      <c r="G105">
        <f t="shared" si="8"/>
        <v>5.0124999999999993</v>
      </c>
    </row>
    <row r="106" spans="3:7" x14ac:dyDescent="0.75">
      <c r="C106">
        <v>87</v>
      </c>
      <c r="D106" t="str">
        <f t="shared" si="6"/>
        <v>Low</v>
      </c>
      <c r="E106">
        <f t="shared" si="5"/>
        <v>5</v>
      </c>
      <c r="F106" s="9">
        <f t="shared" si="7"/>
        <v>2.5000000000000005E-3</v>
      </c>
      <c r="G106">
        <f t="shared" si="8"/>
        <v>5.0124999999999993</v>
      </c>
    </row>
    <row r="107" spans="3:7" x14ac:dyDescent="0.75">
      <c r="C107">
        <v>88</v>
      </c>
      <c r="D107" t="str">
        <f t="shared" si="6"/>
        <v>Low</v>
      </c>
      <c r="E107">
        <f t="shared" si="5"/>
        <v>5</v>
      </c>
      <c r="F107" s="9">
        <f t="shared" si="7"/>
        <v>2.5000000000000005E-3</v>
      </c>
      <c r="G107">
        <f t="shared" si="8"/>
        <v>5.0124999999999993</v>
      </c>
    </row>
    <row r="108" spans="3:7" x14ac:dyDescent="0.75">
      <c r="C108">
        <v>89</v>
      </c>
      <c r="D108" t="str">
        <f t="shared" si="6"/>
        <v>Low</v>
      </c>
      <c r="E108">
        <f t="shared" si="5"/>
        <v>5</v>
      </c>
      <c r="F108" s="9">
        <f t="shared" si="7"/>
        <v>2.5000000000000005E-3</v>
      </c>
      <c r="G108">
        <f t="shared" si="8"/>
        <v>5.0124999999999993</v>
      </c>
    </row>
    <row r="109" spans="3:7" x14ac:dyDescent="0.75">
      <c r="C109">
        <v>90</v>
      </c>
      <c r="D109" t="str">
        <f t="shared" si="6"/>
        <v>Low</v>
      </c>
      <c r="E109">
        <f t="shared" si="5"/>
        <v>5</v>
      </c>
      <c r="F109" s="9">
        <f t="shared" si="7"/>
        <v>2.5000000000000005E-3</v>
      </c>
      <c r="G109">
        <f t="shared" si="8"/>
        <v>5.0124999999999993</v>
      </c>
    </row>
    <row r="110" spans="3:7" x14ac:dyDescent="0.75">
      <c r="C110">
        <v>91</v>
      </c>
      <c r="D110" t="str">
        <f t="shared" si="6"/>
        <v>Low</v>
      </c>
      <c r="E110">
        <f t="shared" si="5"/>
        <v>5</v>
      </c>
      <c r="F110" s="9">
        <f t="shared" si="7"/>
        <v>2.5000000000000005E-3</v>
      </c>
      <c r="G110">
        <f t="shared" si="8"/>
        <v>5.0124999999999993</v>
      </c>
    </row>
    <row r="111" spans="3:7" x14ac:dyDescent="0.75">
      <c r="C111">
        <v>92</v>
      </c>
      <c r="D111" t="str">
        <f t="shared" si="6"/>
        <v>Low</v>
      </c>
      <c r="E111">
        <f t="shared" si="5"/>
        <v>5</v>
      </c>
      <c r="F111" s="9">
        <f t="shared" si="7"/>
        <v>2.5000000000000005E-3</v>
      </c>
      <c r="G111">
        <f t="shared" si="8"/>
        <v>5.0124999999999993</v>
      </c>
    </row>
    <row r="112" spans="3:7" x14ac:dyDescent="0.75">
      <c r="C112">
        <v>93</v>
      </c>
      <c r="D112" t="str">
        <f t="shared" si="6"/>
        <v>Low</v>
      </c>
      <c r="E112">
        <f t="shared" si="5"/>
        <v>5</v>
      </c>
      <c r="F112" s="9">
        <f t="shared" si="7"/>
        <v>2.5000000000000005E-3</v>
      </c>
      <c r="G112">
        <f t="shared" si="8"/>
        <v>5.0124999999999993</v>
      </c>
    </row>
    <row r="113" spans="3:7" x14ac:dyDescent="0.75">
      <c r="C113">
        <v>94</v>
      </c>
      <c r="D113" t="str">
        <f t="shared" si="6"/>
        <v>Low</v>
      </c>
      <c r="E113">
        <f t="shared" si="5"/>
        <v>5</v>
      </c>
      <c r="F113" s="9">
        <f t="shared" si="7"/>
        <v>2.5000000000000005E-3</v>
      </c>
      <c r="G113">
        <f t="shared" si="8"/>
        <v>5.0124999999999993</v>
      </c>
    </row>
    <row r="114" spans="3:7" x14ac:dyDescent="0.75">
      <c r="C114">
        <v>95</v>
      </c>
      <c r="D114" t="str">
        <f t="shared" si="6"/>
        <v>Low</v>
      </c>
      <c r="E114">
        <f t="shared" si="5"/>
        <v>5</v>
      </c>
      <c r="F114" s="9">
        <f t="shared" si="7"/>
        <v>2.5000000000000005E-3</v>
      </c>
      <c r="G114">
        <f t="shared" si="8"/>
        <v>5.0124999999999993</v>
      </c>
    </row>
    <row r="115" spans="3:7" x14ac:dyDescent="0.75">
      <c r="C115">
        <v>96</v>
      </c>
      <c r="D115" t="str">
        <f t="shared" si="6"/>
        <v>Low</v>
      </c>
      <c r="E115">
        <f t="shared" si="5"/>
        <v>5</v>
      </c>
      <c r="F115" s="9">
        <f t="shared" si="7"/>
        <v>2.5000000000000005E-3</v>
      </c>
      <c r="G115">
        <f t="shared" si="8"/>
        <v>5.0124999999999993</v>
      </c>
    </row>
    <row r="116" spans="3:7" x14ac:dyDescent="0.75">
      <c r="C116">
        <v>97</v>
      </c>
      <c r="D116" t="str">
        <f t="shared" si="6"/>
        <v>Low</v>
      </c>
      <c r="E116">
        <f t="shared" si="5"/>
        <v>5</v>
      </c>
      <c r="F116" s="9">
        <f t="shared" si="7"/>
        <v>2.5000000000000005E-3</v>
      </c>
      <c r="G116">
        <f t="shared" si="8"/>
        <v>5.0124999999999993</v>
      </c>
    </row>
    <row r="117" spans="3:7" x14ac:dyDescent="0.75">
      <c r="C117">
        <v>98</v>
      </c>
      <c r="D117" t="str">
        <f t="shared" si="6"/>
        <v>Low</v>
      </c>
      <c r="E117">
        <f t="shared" si="5"/>
        <v>5</v>
      </c>
      <c r="F117" s="9">
        <f t="shared" si="7"/>
        <v>2.5000000000000005E-3</v>
      </c>
      <c r="G117">
        <f t="shared" si="8"/>
        <v>5.0124999999999993</v>
      </c>
    </row>
    <row r="118" spans="3:7" x14ac:dyDescent="0.75">
      <c r="C118">
        <v>99</v>
      </c>
      <c r="D118" t="str">
        <f t="shared" si="6"/>
        <v>Low</v>
      </c>
      <c r="E118">
        <f t="shared" si="5"/>
        <v>5</v>
      </c>
      <c r="F118" s="9">
        <f t="shared" si="7"/>
        <v>2.5000000000000005E-3</v>
      </c>
      <c r="G118">
        <f t="shared" si="8"/>
        <v>5.0124999999999993</v>
      </c>
    </row>
    <row r="119" spans="3:7" x14ac:dyDescent="0.75">
      <c r="C119">
        <v>100</v>
      </c>
      <c r="D119" t="str">
        <f t="shared" si="6"/>
        <v>None</v>
      </c>
      <c r="E119">
        <f t="shared" si="5"/>
        <v>5</v>
      </c>
      <c r="F119" s="9">
        <f t="shared" si="7"/>
        <v>0</v>
      </c>
      <c r="G119">
        <f t="shared" si="8"/>
        <v>5</v>
      </c>
    </row>
  </sheetData>
  <hyperlinks>
    <hyperlink ref="C2" r:id="rId1" display="https://planet-tracker.org/" xr:uid="{4C55D002-78EB-4FFC-9E11-DAFA9A17458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Revenues</vt:lpstr>
      <vt:lpstr>COGS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Wielechowski</dc:creator>
  <cp:lastModifiedBy>Dominic Lyle</cp:lastModifiedBy>
  <cp:lastPrinted>2023-12-12T10:02:53Z</cp:lastPrinted>
  <dcterms:created xsi:type="dcterms:W3CDTF">2023-12-12T09:53:21Z</dcterms:created>
  <dcterms:modified xsi:type="dcterms:W3CDTF">2024-03-07T10:12:30Z</dcterms:modified>
</cp:coreProperties>
</file>